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13620" activeTab="1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ноябрь" sheetId="13" r:id="rId13"/>
  </sheets>
  <definedNames>
    <definedName name="_xlnm.Print_Area" localSheetId="0">'Лист1'!$A$1:$T$22</definedName>
    <definedName name="_xlnm.Print_Area" localSheetId="9">'Лист10'!$A$1:$T$23</definedName>
    <definedName name="_xlnm.Print_Area" localSheetId="10">'Лист11'!$A$1:$T$22</definedName>
    <definedName name="_xlnm.Print_Area" localSheetId="11">'Лист12'!$A$1:$V$23</definedName>
    <definedName name="_xlnm.Print_Area" localSheetId="1">'Лист2'!$A$1:$W$22</definedName>
    <definedName name="_xlnm.Print_Area" localSheetId="2">'Лист3'!$A$1:$V$23</definedName>
    <definedName name="_xlnm.Print_Area" localSheetId="3">'Лист4'!$A$1:$T$22</definedName>
    <definedName name="_xlnm.Print_Area" localSheetId="4">'Лист5'!$A$1:$T$24</definedName>
    <definedName name="_xlnm.Print_Area" localSheetId="5">'Лист6'!$A$1:$S$23</definedName>
    <definedName name="_xlnm.Print_Area" localSheetId="6">'Лист7'!$A$1:$U$22</definedName>
    <definedName name="_xlnm.Print_Area" localSheetId="7">'Лист8'!$A$1:$V$23</definedName>
    <definedName name="_xlnm.Print_Area" localSheetId="8">'Лист9'!$A$1:$S$23</definedName>
    <definedName name="_xlnm.Print_Area" localSheetId="12">'ноябрь'!$A$1:$AE$56</definedName>
  </definedNames>
  <calcPr fullCalcOnLoad="1"/>
</workbook>
</file>

<file path=xl/comments4.xml><?xml version="1.0" encoding="utf-8"?>
<comments xmlns="http://schemas.openxmlformats.org/spreadsheetml/2006/main">
  <authors>
    <author>Пользователь Windows</author>
  </authors>
  <commentList>
    <comment ref="J5" authorId="0">
      <text>
        <r>
          <rPr>
            <b/>
            <sz val="9"/>
            <rFont val="Tahoma"/>
            <family val="0"/>
          </rPr>
          <t>Пользователь Windows: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<sst xmlns="http://schemas.openxmlformats.org/spreadsheetml/2006/main" count="674" uniqueCount="229">
  <si>
    <t>Сахар</t>
  </si>
  <si>
    <t>Количество продуктов питания, подлежащее закладке на одного человека</t>
  </si>
  <si>
    <t>Итого на одного человека</t>
  </si>
  <si>
    <t>Итого к выдаче на общее число довольствующих</t>
  </si>
  <si>
    <t>Цена</t>
  </si>
  <si>
    <t>На сумму</t>
  </si>
  <si>
    <t>Итого</t>
  </si>
  <si>
    <t>Принял повар ______________________                                               Бухгалтер _________________________</t>
  </si>
  <si>
    <t>Продукты питания</t>
  </si>
  <si>
    <t>Ед.изм.</t>
  </si>
  <si>
    <t>Числа месяца</t>
  </si>
  <si>
    <t>Наименование</t>
  </si>
  <si>
    <t>Число довольствующихся</t>
  </si>
  <si>
    <t>Цена за ед.</t>
  </si>
  <si>
    <t>Сумма в руб</t>
  </si>
  <si>
    <t>кг</t>
  </si>
  <si>
    <t>МЕНЮ-требование</t>
  </si>
  <si>
    <t>УТВЕРЖДАЮ</t>
  </si>
  <si>
    <t>на                          2017г</t>
  </si>
  <si>
    <t>Меню № 1</t>
  </si>
  <si>
    <t>Меню № 5</t>
  </si>
  <si>
    <t>Меню № 10</t>
  </si>
  <si>
    <t xml:space="preserve">НАКОПИТЕЛЬНАЯ ВЕДОМОСТЬ № </t>
  </si>
  <si>
    <t>Израс-ход</t>
  </si>
  <si>
    <t xml:space="preserve">Итого на одного человека </t>
  </si>
  <si>
    <t>Сумма на одного</t>
  </si>
  <si>
    <t>Захарова Н.И.</t>
  </si>
  <si>
    <t>соль</t>
  </si>
  <si>
    <t xml:space="preserve">___________________ </t>
  </si>
  <si>
    <t xml:space="preserve">Директор МБОУ ООШ с.Топлое                       </t>
  </si>
  <si>
    <t xml:space="preserve">Директор МБОУ ООШ с.Топлое                      </t>
  </si>
  <si>
    <t>___________________ Захарова Н.И.</t>
  </si>
  <si>
    <t>курага</t>
  </si>
  <si>
    <t>масло сливочное</t>
  </si>
  <si>
    <t xml:space="preserve">Итого к выдаче на общее число довольствующих:  </t>
  </si>
  <si>
    <t xml:space="preserve">  Сумма  </t>
  </si>
  <si>
    <t xml:space="preserve"> </t>
  </si>
  <si>
    <t>Вес порции, граммы</t>
  </si>
  <si>
    <t>Меню № 2</t>
  </si>
  <si>
    <t>Меню № 3</t>
  </si>
  <si>
    <t>Меню № 4</t>
  </si>
  <si>
    <t>Меню № 6</t>
  </si>
  <si>
    <t>Меню № 7</t>
  </si>
  <si>
    <t>Меню № 8</t>
  </si>
  <si>
    <t>Меню № 9</t>
  </si>
  <si>
    <t>сахар</t>
  </si>
  <si>
    <t>Масло сливочное</t>
  </si>
  <si>
    <t>на</t>
  </si>
  <si>
    <t xml:space="preserve">       Директор МБОУ ООШ с.Топлое                       </t>
  </si>
  <si>
    <t>__________</t>
  </si>
  <si>
    <t xml:space="preserve">                                                                                                        должность              подпись              расшифровка                                                 должность              подпись                                         расшифровка</t>
  </si>
  <si>
    <t xml:space="preserve">                                 Прилагается меню- требований _____________ штук   Составил _____________ _____________ ________________   Проверил _________________  ______________________  ____________________</t>
  </si>
  <si>
    <t>молоко</t>
  </si>
  <si>
    <t xml:space="preserve">Учреждение  МБОУ ООШ с.Топлое </t>
  </si>
  <si>
    <t>Материально ответственное лицо Игонина Н.И.- повар</t>
  </si>
  <si>
    <t>огурец свежий</t>
  </si>
  <si>
    <t>масло растительное</t>
  </si>
  <si>
    <t>вермишель</t>
  </si>
  <si>
    <t>морколь</t>
  </si>
  <si>
    <t>лук</t>
  </si>
  <si>
    <t>том паста</t>
  </si>
  <si>
    <t>обед</t>
  </si>
  <si>
    <t>рис</t>
  </si>
  <si>
    <t>чай</t>
  </si>
  <si>
    <t>хлеб</t>
  </si>
  <si>
    <t>картофель</t>
  </si>
  <si>
    <t>морковь</t>
  </si>
  <si>
    <t>свекла</t>
  </si>
  <si>
    <t>огурец солен</t>
  </si>
  <si>
    <t>чахохбили</t>
  </si>
  <si>
    <t>котлета</t>
  </si>
  <si>
    <t>картофельное пюре</t>
  </si>
  <si>
    <t xml:space="preserve">масло растительное </t>
  </si>
  <si>
    <t>огурцы соленые</t>
  </si>
  <si>
    <t>сметана</t>
  </si>
  <si>
    <t>капуста свежая</t>
  </si>
  <si>
    <t>томатная паста</t>
  </si>
  <si>
    <t>сок</t>
  </si>
  <si>
    <t>Хлеб</t>
  </si>
  <si>
    <t>Свекла</t>
  </si>
  <si>
    <t>Морковь</t>
  </si>
  <si>
    <t>Картофель</t>
  </si>
  <si>
    <t>Масло раст</t>
  </si>
  <si>
    <t>Яблоко свежее</t>
  </si>
  <si>
    <t>мясо кур</t>
  </si>
  <si>
    <t>котлета рыбная</t>
  </si>
  <si>
    <t>сухофрукты</t>
  </si>
  <si>
    <t xml:space="preserve">Хлеб </t>
  </si>
  <si>
    <t>капуста</t>
  </si>
  <si>
    <t>горошек зел консервированный</t>
  </si>
  <si>
    <t>тефтели п/ф</t>
  </si>
  <si>
    <t>тефтели</t>
  </si>
  <si>
    <t>капуста тушоная</t>
  </si>
  <si>
    <t>яблоко</t>
  </si>
  <si>
    <t>мясо говядины</t>
  </si>
  <si>
    <t>напиток из шиповника</t>
  </si>
  <si>
    <t>шиповник</t>
  </si>
  <si>
    <t xml:space="preserve">щи из свежей капусты </t>
  </si>
  <si>
    <t xml:space="preserve">морковь </t>
  </si>
  <si>
    <t>макароны отварные</t>
  </si>
  <si>
    <t>макароны</t>
  </si>
  <si>
    <t>мясо индейки</t>
  </si>
  <si>
    <t>суп картофельный с рыбой</t>
  </si>
  <si>
    <t>рыба с/м</t>
  </si>
  <si>
    <t xml:space="preserve">фрикадельки </t>
  </si>
  <si>
    <t>гречка</t>
  </si>
  <si>
    <t>котлета п/ф</t>
  </si>
  <si>
    <t>паста томатная</t>
  </si>
  <si>
    <t>Меню № 11</t>
  </si>
  <si>
    <t>Меню № 12</t>
  </si>
  <si>
    <t>нарезка свеклы с яблоком</t>
  </si>
  <si>
    <t>вес порции,гр</t>
  </si>
  <si>
    <t xml:space="preserve">огурец соленый </t>
  </si>
  <si>
    <t>л</t>
  </si>
  <si>
    <t xml:space="preserve">фарш индейки </t>
  </si>
  <si>
    <t xml:space="preserve">на выдачу продуктов на льготное питание детей 1-4 класс </t>
  </si>
  <si>
    <t>булочка</t>
  </si>
  <si>
    <t>зефир</t>
  </si>
  <si>
    <t>Сок</t>
  </si>
  <si>
    <t>Зефир</t>
  </si>
  <si>
    <t>Булочка</t>
  </si>
  <si>
    <t>Пюре из гороха с маслом</t>
  </si>
  <si>
    <t>Яблоко</t>
  </si>
  <si>
    <t>горох</t>
  </si>
  <si>
    <t>вода</t>
  </si>
  <si>
    <t>мясо</t>
  </si>
  <si>
    <t>Том паста</t>
  </si>
  <si>
    <t>Котлета</t>
  </si>
  <si>
    <t xml:space="preserve">булочка </t>
  </si>
  <si>
    <t>1 ш.</t>
  </si>
  <si>
    <t>нарезка  из  свеж огурцов</t>
  </si>
  <si>
    <t>биточки паровые</t>
  </si>
  <si>
    <t>соус</t>
  </si>
  <si>
    <t>компот</t>
  </si>
  <si>
    <t>огурцы свежие</t>
  </si>
  <si>
    <t>биточки</t>
  </si>
  <si>
    <t>нарезка из моркови с зеленым горощком</t>
  </si>
  <si>
    <t>зеленый горошек</t>
  </si>
  <si>
    <t>куры отварные</t>
  </si>
  <si>
    <t>мясо (куры)</t>
  </si>
  <si>
    <t>суп картофельный с  горохом</t>
  </si>
  <si>
    <t>рагу из овощей</t>
  </si>
  <si>
    <t>нарезка из свеклы с раст маслом</t>
  </si>
  <si>
    <t>Тефтели</t>
  </si>
  <si>
    <t>нарезка  картофельная с растит маслом</t>
  </si>
  <si>
    <t>суп рыбный с консервами</t>
  </si>
  <si>
    <t>конвервы рыбные</t>
  </si>
  <si>
    <t>0.04</t>
  </si>
  <si>
    <t>0.093</t>
  </si>
  <si>
    <t>0.0095</t>
  </si>
  <si>
    <t>0.005</t>
  </si>
  <si>
    <t>масло сливоч</t>
  </si>
  <si>
    <t>0.004</t>
  </si>
  <si>
    <t>плов из птицы</t>
  </si>
  <si>
    <t>мясо птицы</t>
  </si>
  <si>
    <t>Кисель плодово ягод</t>
  </si>
  <si>
    <t>0.2</t>
  </si>
  <si>
    <t>кисель</t>
  </si>
  <si>
    <t>рассольник ленингр с перл крупой</t>
  </si>
  <si>
    <t>перловая крупа</t>
  </si>
  <si>
    <t>зразы школьные</t>
  </si>
  <si>
    <t>лимон</t>
  </si>
  <si>
    <t>борщ с фасолью</t>
  </si>
  <si>
    <t>фасоль</t>
  </si>
  <si>
    <t>0.01</t>
  </si>
  <si>
    <t>масло слив</t>
  </si>
  <si>
    <t>рыба  туш с овощими</t>
  </si>
  <si>
    <t>ряженка</t>
  </si>
  <si>
    <t>нарезка из капусты</t>
  </si>
  <si>
    <t>жаркое по домашнему</t>
  </si>
  <si>
    <t>рассольник домашний</t>
  </si>
  <si>
    <t>нарезка из свеклы с растит маслом</t>
  </si>
  <si>
    <t>суп  лапша с курицей</t>
  </si>
  <si>
    <t>куры</t>
  </si>
  <si>
    <t>компот из яблок с лим</t>
  </si>
  <si>
    <t>котлета рыбная с соусом</t>
  </si>
  <si>
    <t>винегрет овощной</t>
  </si>
  <si>
    <t>булочка веснушка</t>
  </si>
  <si>
    <t>булочка  веснушка</t>
  </si>
  <si>
    <t>апельсин</t>
  </si>
  <si>
    <t>Фарш индейки</t>
  </si>
  <si>
    <t>Апельсин</t>
  </si>
  <si>
    <t>Гречка отварная  с курицей</t>
  </si>
  <si>
    <t>Гречка</t>
  </si>
  <si>
    <t>чай с сахаром</t>
  </si>
  <si>
    <t>компот из сухофруктов</t>
  </si>
  <si>
    <t>ряженка с сахаром</t>
  </si>
  <si>
    <t>какао с молоком</t>
  </si>
  <si>
    <t>какао</t>
  </si>
  <si>
    <t>рис отварной</t>
  </si>
  <si>
    <t>0.07</t>
  </si>
  <si>
    <t>Борщ с капустой и картоф.</t>
  </si>
  <si>
    <t>Макароны  отварные</t>
  </si>
  <si>
    <t>Кисель плодово ягодный</t>
  </si>
  <si>
    <t>Кисель</t>
  </si>
  <si>
    <t>Суп картофельный с рисом</t>
  </si>
  <si>
    <t>Тефтали</t>
  </si>
  <si>
    <t>Чай с сахаром</t>
  </si>
  <si>
    <t>Чай</t>
  </si>
  <si>
    <t>печенье</t>
  </si>
  <si>
    <t>груша</t>
  </si>
  <si>
    <t>шт</t>
  </si>
  <si>
    <t>рыба св.</t>
  </si>
  <si>
    <t>консервы рыб.</t>
  </si>
  <si>
    <t xml:space="preserve">рыба св. </t>
  </si>
  <si>
    <t>рыба минтай</t>
  </si>
  <si>
    <t xml:space="preserve">нарезка из свеклы с курагой </t>
  </si>
  <si>
    <t>2022 -2023 уч.год</t>
  </si>
  <si>
    <t>Суп картофельный с тефтелями</t>
  </si>
  <si>
    <t>2022-2023 уч.год</t>
  </si>
  <si>
    <t>суп  с  тефтелями</t>
  </si>
  <si>
    <t>2022-2023  уч.год</t>
  </si>
  <si>
    <t>2022 - 2023 уч.год</t>
  </si>
  <si>
    <t>Груша</t>
  </si>
  <si>
    <t xml:space="preserve">компот </t>
  </si>
  <si>
    <t xml:space="preserve">            </t>
  </si>
  <si>
    <t xml:space="preserve"> МБОУ ООШ с.Топлое   18 января     2023г.</t>
  </si>
  <si>
    <t xml:space="preserve">  МБОУ ООШ с.Топлое              19 января                         2023г</t>
  </si>
  <si>
    <t xml:space="preserve">  МБОУ ООШ с. Топлое 20 января  2023 г</t>
  </si>
  <si>
    <t xml:space="preserve">  МБОУ ООШ с. Топлое   21 января  2023 г.</t>
  </si>
  <si>
    <t>ПО РАСХОДУ ПРОДУКТОВ ПИТАНИЯ ЗА  январь  МЕСЯЦ 2023 г.</t>
  </si>
  <si>
    <t xml:space="preserve">  МБОУ ООШ с. Топлое                    23 января                  2023 г</t>
  </si>
  <si>
    <t xml:space="preserve">  МБОУ ООШ с. Топлое                   24  января                     2023 г.</t>
  </si>
  <si>
    <t xml:space="preserve"> МБОУ ООШ с. Топлое                    25  января                            2023 г</t>
  </si>
  <si>
    <t xml:space="preserve"> МБОУ ООШ с. Топлое    26  января  2023 г.</t>
  </si>
  <si>
    <t>27  января  2023 г.</t>
  </si>
  <si>
    <t xml:space="preserve">  МБОУ ООШ с.Топлое   28 января   2023 г.</t>
  </si>
  <si>
    <t xml:space="preserve"> МБОУ ООШ с.Топлое  30  января    2023г</t>
  </si>
  <si>
    <t xml:space="preserve"> МБОУ ООШ с.Топлое  31  января   2023 г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</si>
</sst>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\ &quot;₽&quot;"/>
    <numFmt numFmtId="178" formatCode="#,##0.000"/>
    <numFmt numFmtId="179" formatCode="0.0000"/>
    <numFmt numFmtId="180" formatCode="#,##0.00_р_."/>
    <numFmt numFmtId="181" formatCode="#,##0.00_ ;\-#,##0.00\ "/>
    <numFmt numFmtId="182" formatCode="#,##0.000_ ;\-#,##0.000\ "/>
    <numFmt numFmtId="183" formatCode="0.00000"/>
    <numFmt numFmtId="184" formatCode="#,##0.0000\ &quot;₽&quot;"/>
    <numFmt numFmtId="185" formatCode="#,##0.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sz val="11"/>
      <color indexed="30"/>
      <name val="Times New Roman"/>
      <family val="1"/>
    </font>
    <font>
      <sz val="11"/>
      <color indexed="56"/>
      <name val="Times New Roman"/>
      <family val="1"/>
    </font>
    <font>
      <sz val="11"/>
      <color indexed="56"/>
      <name val="Calibri"/>
      <family val="2"/>
    </font>
    <font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0"/>
      <color rgb="FF0070C0"/>
      <name val="Times New Roman"/>
      <family val="1"/>
    </font>
    <font>
      <sz val="11"/>
      <color theme="1"/>
      <name val="Times New Roman"/>
      <family val="1"/>
    </font>
    <font>
      <sz val="11"/>
      <color rgb="FF0070C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Calibri"/>
      <family val="2"/>
    </font>
    <font>
      <sz val="11"/>
      <color theme="3"/>
      <name val="Times New Roman"/>
      <family val="1"/>
    </font>
    <font>
      <sz val="11"/>
      <color theme="3"/>
      <name val="Calibri"/>
      <family val="2"/>
    </font>
    <font>
      <sz val="10"/>
      <color theme="3"/>
      <name val="Times New Roman"/>
      <family val="1"/>
    </font>
    <font>
      <sz val="10"/>
      <color rgb="FF002060"/>
      <name val="Times New Roman"/>
      <family val="1"/>
    </font>
    <font>
      <sz val="11"/>
      <color rgb="FF002060"/>
      <name val="Calibri"/>
      <family val="2"/>
    </font>
    <font>
      <sz val="11"/>
      <color rgb="FF002060"/>
      <name val="Times New Roman"/>
      <family val="1"/>
    </font>
    <font>
      <b/>
      <sz val="10"/>
      <color rgb="FF002060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11" fillId="0" borderId="10" xfId="0" applyFont="1" applyFill="1" applyBorder="1" applyAlignment="1">
      <alignment/>
    </xf>
    <xf numFmtId="0" fontId="12" fillId="0" borderId="10" xfId="0" applyFont="1" applyBorder="1" applyAlignment="1">
      <alignment textRotation="90" wrapText="1"/>
    </xf>
    <xf numFmtId="0" fontId="13" fillId="0" borderId="10" xfId="0" applyFont="1" applyBorder="1" applyAlignment="1">
      <alignment textRotation="90" wrapText="1"/>
    </xf>
    <xf numFmtId="0" fontId="14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15" fillId="0" borderId="0" xfId="0" applyFont="1" applyAlignment="1">
      <alignment/>
    </xf>
    <xf numFmtId="0" fontId="8" fillId="0" borderId="0" xfId="0" applyFont="1" applyBorder="1" applyAlignment="1">
      <alignment/>
    </xf>
    <xf numFmtId="176" fontId="14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8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176" fontId="13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13" fillId="0" borderId="10" xfId="0" applyNumberFormat="1" applyFont="1" applyBorder="1" applyAlignment="1">
      <alignment/>
    </xf>
    <xf numFmtId="181" fontId="14" fillId="0" borderId="10" xfId="0" applyNumberFormat="1" applyFont="1" applyBorder="1" applyAlignment="1">
      <alignment/>
    </xf>
    <xf numFmtId="181" fontId="13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7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/>
    </xf>
    <xf numFmtId="0" fontId="60" fillId="0" borderId="10" xfId="0" applyFont="1" applyBorder="1" applyAlignment="1">
      <alignment vertical="top" wrapText="1"/>
    </xf>
    <xf numFmtId="0" fontId="16" fillId="0" borderId="12" xfId="0" applyFont="1" applyBorder="1" applyAlignment="1">
      <alignment horizontal="left" vertical="top" wrapText="1"/>
    </xf>
    <xf numFmtId="0" fontId="61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4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0" fillId="0" borderId="14" xfId="0" applyBorder="1" applyAlignment="1">
      <alignment wrapText="1"/>
    </xf>
    <xf numFmtId="0" fontId="20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0" fillId="0" borderId="15" xfId="0" applyFont="1" applyFill="1" applyBorder="1" applyAlignment="1">
      <alignment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/>
    </xf>
    <xf numFmtId="179" fontId="13" fillId="0" borderId="10" xfId="0" applyNumberFormat="1" applyFont="1" applyBorder="1" applyAlignment="1">
      <alignment/>
    </xf>
    <xf numFmtId="183" fontId="13" fillId="0" borderId="10" xfId="0" applyNumberFormat="1" applyFont="1" applyBorder="1" applyAlignment="1">
      <alignment/>
    </xf>
    <xf numFmtId="0" fontId="14" fillId="0" borderId="10" xfId="0" applyFont="1" applyBorder="1" applyAlignment="1">
      <alignment textRotation="90" wrapText="1"/>
    </xf>
    <xf numFmtId="0" fontId="21" fillId="0" borderId="10" xfId="0" applyFont="1" applyBorder="1" applyAlignment="1">
      <alignment textRotation="90" wrapText="1"/>
    </xf>
    <xf numFmtId="2" fontId="13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179" fontId="60" fillId="0" borderId="10" xfId="0" applyNumberFormat="1" applyFont="1" applyBorder="1" applyAlignment="1">
      <alignment/>
    </xf>
    <xf numFmtId="0" fontId="64" fillId="0" borderId="10" xfId="0" applyFont="1" applyBorder="1" applyAlignment="1">
      <alignment/>
    </xf>
    <xf numFmtId="185" fontId="13" fillId="0" borderId="10" xfId="0" applyNumberFormat="1" applyFont="1" applyBorder="1" applyAlignment="1">
      <alignment/>
    </xf>
    <xf numFmtId="181" fontId="0" fillId="0" borderId="0" xfId="0" applyNumberFormat="1" applyAlignment="1">
      <alignment/>
    </xf>
    <xf numFmtId="0" fontId="70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72" fillId="0" borderId="10" xfId="0" applyFont="1" applyBorder="1" applyAlignment="1">
      <alignment/>
    </xf>
    <xf numFmtId="179" fontId="71" fillId="0" borderId="10" xfId="0" applyNumberFormat="1" applyFont="1" applyBorder="1" applyAlignment="1">
      <alignment/>
    </xf>
    <xf numFmtId="0" fontId="0" fillId="0" borderId="14" xfId="0" applyBorder="1" applyAlignment="1">
      <alignment wrapText="1"/>
    </xf>
    <xf numFmtId="0" fontId="73" fillId="0" borderId="10" xfId="0" applyFont="1" applyFill="1" applyBorder="1" applyAlignment="1">
      <alignment/>
    </xf>
    <xf numFmtId="0" fontId="73" fillId="0" borderId="10" xfId="0" applyFont="1" applyBorder="1" applyAlignment="1">
      <alignment/>
    </xf>
    <xf numFmtId="0" fontId="71" fillId="0" borderId="15" xfId="0" applyFont="1" applyFill="1" applyBorder="1" applyAlignment="1">
      <alignment/>
    </xf>
    <xf numFmtId="0" fontId="71" fillId="0" borderId="10" xfId="0" applyFont="1" applyFill="1" applyBorder="1" applyAlignment="1">
      <alignment/>
    </xf>
    <xf numFmtId="179" fontId="72" fillId="0" borderId="10" xfId="0" applyNumberFormat="1" applyFont="1" applyBorder="1" applyAlignment="1">
      <alignment/>
    </xf>
    <xf numFmtId="179" fontId="58" fillId="0" borderId="1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7" fillId="0" borderId="18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view="pageLayout" workbookViewId="0" topLeftCell="A1">
      <selection activeCell="X24" sqref="X24"/>
    </sheetView>
  </sheetViews>
  <sheetFormatPr defaultColWidth="9.140625" defaultRowHeight="15"/>
  <cols>
    <col min="1" max="1" width="4.140625" style="0" customWidth="1"/>
    <col min="2" max="2" width="24.421875" style="0" customWidth="1"/>
    <col min="3" max="3" width="6.00390625" style="0" customWidth="1"/>
    <col min="4" max="4" width="7.00390625" style="0" customWidth="1"/>
    <col min="5" max="5" width="6.00390625" style="0" customWidth="1"/>
    <col min="6" max="6" width="6.421875" style="0" customWidth="1"/>
    <col min="7" max="7" width="6.8515625" style="0" customWidth="1"/>
    <col min="8" max="8" width="6.140625" style="0" customWidth="1"/>
    <col min="9" max="9" width="6.8515625" style="0" customWidth="1"/>
    <col min="10" max="10" width="5.7109375" style="0" customWidth="1"/>
    <col min="11" max="11" width="6.57421875" style="0" customWidth="1"/>
    <col min="12" max="12" width="7.00390625" style="0" customWidth="1"/>
    <col min="13" max="15" width="6.140625" style="0" customWidth="1"/>
    <col min="16" max="16" width="7.28125" style="0" bestFit="1" customWidth="1"/>
    <col min="17" max="17" width="6.7109375" style="2" customWidth="1"/>
    <col min="18" max="19" width="5.140625" style="2" customWidth="1"/>
    <col min="20" max="20" width="7.421875" style="0" customWidth="1"/>
  </cols>
  <sheetData>
    <row r="1" spans="1:19" ht="15">
      <c r="A1" s="3" t="s">
        <v>16</v>
      </c>
      <c r="B1" s="3"/>
      <c r="C1" s="3"/>
      <c r="D1" s="3"/>
      <c r="E1" s="3"/>
      <c r="Q1"/>
      <c r="R1" t="s">
        <v>17</v>
      </c>
      <c r="S1"/>
    </row>
    <row r="2" spans="1:20" ht="15">
      <c r="A2" s="3" t="s">
        <v>115</v>
      </c>
      <c r="B2" s="3"/>
      <c r="C2" s="3"/>
      <c r="D2" s="3"/>
      <c r="E2" s="3"/>
      <c r="Q2" s="97" t="s">
        <v>48</v>
      </c>
      <c r="R2" s="97"/>
      <c r="S2" s="97"/>
      <c r="T2" s="97"/>
    </row>
    <row r="3" spans="1:21" ht="15" customHeight="1">
      <c r="A3" s="3" t="s">
        <v>47</v>
      </c>
      <c r="B3" s="80" t="s">
        <v>207</v>
      </c>
      <c r="C3" s="3"/>
      <c r="D3" s="3"/>
      <c r="E3" s="3"/>
      <c r="Q3" s="3" t="s">
        <v>49</v>
      </c>
      <c r="R3" s="3"/>
      <c r="S3" s="97" t="s">
        <v>26</v>
      </c>
      <c r="T3" s="97"/>
      <c r="U3" s="3"/>
    </row>
    <row r="4" spans="1:19" ht="15" customHeight="1">
      <c r="A4" s="98" t="s">
        <v>221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</row>
    <row r="5" spans="1:25" ht="72.75" customHeight="1">
      <c r="A5" s="99" t="s">
        <v>19</v>
      </c>
      <c r="B5" s="100"/>
      <c r="C5" s="15" t="s">
        <v>111</v>
      </c>
      <c r="D5" s="15" t="s">
        <v>165</v>
      </c>
      <c r="E5" s="15" t="s">
        <v>85</v>
      </c>
      <c r="F5" s="14" t="s">
        <v>56</v>
      </c>
      <c r="G5" s="14" t="s">
        <v>57</v>
      </c>
      <c r="H5" s="14" t="s">
        <v>60</v>
      </c>
      <c r="I5" s="14" t="s">
        <v>173</v>
      </c>
      <c r="J5" s="14" t="s">
        <v>93</v>
      </c>
      <c r="K5" s="14" t="s">
        <v>52</v>
      </c>
      <c r="L5" s="14" t="s">
        <v>161</v>
      </c>
      <c r="M5" s="14" t="s">
        <v>45</v>
      </c>
      <c r="N5" s="14" t="s">
        <v>65</v>
      </c>
      <c r="O5" s="14" t="s">
        <v>67</v>
      </c>
      <c r="P5" s="14" t="s">
        <v>27</v>
      </c>
      <c r="Q5" s="14" t="s">
        <v>58</v>
      </c>
      <c r="R5" s="14" t="s">
        <v>59</v>
      </c>
      <c r="S5" s="14" t="s">
        <v>64</v>
      </c>
      <c r="T5" s="14" t="s">
        <v>6</v>
      </c>
      <c r="Y5" t="s">
        <v>36</v>
      </c>
    </row>
    <row r="6" spans="1:24" ht="15">
      <c r="A6" s="101"/>
      <c r="B6" s="102"/>
      <c r="C6" s="26"/>
      <c r="D6" s="103" t="s">
        <v>1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5"/>
      <c r="X6" t="s">
        <v>36</v>
      </c>
    </row>
    <row r="7" spans="1:21" ht="19.5" customHeight="1">
      <c r="A7" s="88" t="s">
        <v>61</v>
      </c>
      <c r="B7" s="48" t="s">
        <v>171</v>
      </c>
      <c r="C7" s="31">
        <v>0.06</v>
      </c>
      <c r="D7" s="66"/>
      <c r="E7" s="66"/>
      <c r="F7" s="32">
        <v>0.005</v>
      </c>
      <c r="G7" s="32"/>
      <c r="H7" s="32"/>
      <c r="I7" s="32"/>
      <c r="J7" s="32"/>
      <c r="K7" s="33"/>
      <c r="L7" s="32"/>
      <c r="M7" s="32"/>
      <c r="N7" s="32"/>
      <c r="O7" s="32">
        <v>0.06</v>
      </c>
      <c r="P7" s="32">
        <v>0.004</v>
      </c>
      <c r="Q7" s="32"/>
      <c r="R7" s="32"/>
      <c r="S7" s="32"/>
      <c r="T7" s="32"/>
      <c r="U7" s="10"/>
    </row>
    <row r="8" spans="1:21" ht="24.75" customHeight="1" thickBot="1">
      <c r="A8" s="89"/>
      <c r="B8" s="29" t="s">
        <v>172</v>
      </c>
      <c r="C8" s="31">
        <v>0.25</v>
      </c>
      <c r="D8" s="32">
        <v>0.005</v>
      </c>
      <c r="E8" s="32"/>
      <c r="F8" s="32"/>
      <c r="G8" s="32">
        <v>0.02</v>
      </c>
      <c r="H8" s="32"/>
      <c r="I8" s="32">
        <v>0.052</v>
      </c>
      <c r="J8" s="32"/>
      <c r="K8" s="32"/>
      <c r="L8" s="32"/>
      <c r="M8" s="32"/>
      <c r="N8" s="32"/>
      <c r="O8" s="32"/>
      <c r="P8" s="32">
        <v>0.002</v>
      </c>
      <c r="Q8" s="32">
        <v>0.0125</v>
      </c>
      <c r="R8" s="32">
        <v>0.012</v>
      </c>
      <c r="S8" s="32"/>
      <c r="T8" s="32"/>
      <c r="U8" s="10"/>
    </row>
    <row r="9" spans="1:21" ht="15" customHeight="1" thickBot="1">
      <c r="A9" s="89"/>
      <c r="B9" s="29" t="s">
        <v>71</v>
      </c>
      <c r="C9" s="31">
        <v>0.15</v>
      </c>
      <c r="D9" s="32">
        <v>0.00527</v>
      </c>
      <c r="E9" s="32"/>
      <c r="F9" s="32"/>
      <c r="G9" s="35"/>
      <c r="H9" s="32"/>
      <c r="I9" s="32"/>
      <c r="J9" s="32"/>
      <c r="K9" s="32">
        <v>0.0287</v>
      </c>
      <c r="L9" s="32"/>
      <c r="M9" s="32"/>
      <c r="N9" s="32">
        <v>0.171</v>
      </c>
      <c r="O9" s="32"/>
      <c r="P9" s="32">
        <v>0.004</v>
      </c>
      <c r="Q9" s="32"/>
      <c r="R9" s="32"/>
      <c r="S9" s="32"/>
      <c r="T9" s="32"/>
      <c r="U9" s="10"/>
    </row>
    <row r="10" spans="1:21" ht="15" customHeight="1" thickBot="1">
      <c r="A10" s="89"/>
      <c r="B10" s="29" t="s">
        <v>174</v>
      </c>
      <c r="C10" s="31">
        <v>0.2</v>
      </c>
      <c r="D10" s="32"/>
      <c r="E10" s="32"/>
      <c r="F10" s="32"/>
      <c r="G10" s="32"/>
      <c r="H10" s="32"/>
      <c r="I10" s="32"/>
      <c r="J10" s="32">
        <v>0.056</v>
      </c>
      <c r="K10" s="32"/>
      <c r="L10" s="32">
        <v>0.016</v>
      </c>
      <c r="M10" s="32">
        <v>0.02</v>
      </c>
      <c r="N10" s="32"/>
      <c r="O10" s="32"/>
      <c r="P10" s="32"/>
      <c r="Q10" s="32"/>
      <c r="R10" s="32"/>
      <c r="S10" s="32"/>
      <c r="T10" s="32"/>
      <c r="U10" s="10"/>
    </row>
    <row r="11" spans="1:21" ht="17.25" customHeight="1" thickBot="1">
      <c r="A11" s="89"/>
      <c r="B11" s="29" t="s">
        <v>64</v>
      </c>
      <c r="C11" s="31">
        <v>0.07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>
        <v>0.07</v>
      </c>
      <c r="T11" s="32"/>
      <c r="U11" s="10"/>
    </row>
    <row r="12" spans="1:21" ht="15.75" thickBot="1">
      <c r="A12" s="89"/>
      <c r="B12" s="29" t="s">
        <v>175</v>
      </c>
      <c r="C12" s="31">
        <v>0.08</v>
      </c>
      <c r="D12" s="32"/>
      <c r="E12" s="32" t="s">
        <v>190</v>
      </c>
      <c r="F12" s="32">
        <v>0.006</v>
      </c>
      <c r="G12" s="32"/>
      <c r="H12" s="32">
        <v>0.015</v>
      </c>
      <c r="I12" s="32"/>
      <c r="J12" s="32"/>
      <c r="K12" s="32"/>
      <c r="L12" s="32"/>
      <c r="M12" s="32"/>
      <c r="N12" s="32"/>
      <c r="O12" s="32"/>
      <c r="P12" s="32"/>
      <c r="Q12" s="32">
        <v>0.012</v>
      </c>
      <c r="R12" s="32">
        <v>0.012</v>
      </c>
      <c r="S12" s="32"/>
      <c r="T12" s="32"/>
      <c r="U12" s="10"/>
    </row>
    <row r="13" spans="1:21" ht="15">
      <c r="A13" s="89"/>
      <c r="B13" s="30" t="s">
        <v>122</v>
      </c>
      <c r="C13" s="31">
        <v>0.15</v>
      </c>
      <c r="D13" s="32"/>
      <c r="E13" s="32"/>
      <c r="F13" s="32"/>
      <c r="G13" s="32"/>
      <c r="H13" s="32"/>
      <c r="I13" s="32"/>
      <c r="J13" s="32">
        <v>0.15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10"/>
    </row>
    <row r="14" spans="1:21" ht="15">
      <c r="A14" s="90"/>
      <c r="B14" s="30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10"/>
    </row>
    <row r="15" spans="1:21" ht="15">
      <c r="A15" s="91" t="s">
        <v>2</v>
      </c>
      <c r="B15" s="92"/>
      <c r="C15" s="27"/>
      <c r="D15" s="16">
        <f>SUM(D7:D14)</f>
        <v>0.010270000000000001</v>
      </c>
      <c r="E15" s="16">
        <v>0.07</v>
      </c>
      <c r="F15" s="16">
        <f>SUM(F7:F14)</f>
        <v>0.011</v>
      </c>
      <c r="G15" s="16">
        <f>SUM(G7:G14)</f>
        <v>0.02</v>
      </c>
      <c r="H15" s="16">
        <f>SUM(H7:H12)</f>
        <v>0.015</v>
      </c>
      <c r="I15" s="16">
        <f aca="true" t="shared" si="0" ref="I15:S15">SUM(I7:I14)</f>
        <v>0.052</v>
      </c>
      <c r="J15" s="16">
        <v>0.206</v>
      </c>
      <c r="K15" s="23">
        <f t="shared" si="0"/>
        <v>0.0287</v>
      </c>
      <c r="L15" s="16">
        <f t="shared" si="0"/>
        <v>0.016</v>
      </c>
      <c r="M15" s="16">
        <f t="shared" si="0"/>
        <v>0.02</v>
      </c>
      <c r="N15" s="16">
        <f t="shared" si="0"/>
        <v>0.171</v>
      </c>
      <c r="O15" s="16">
        <f t="shared" si="0"/>
        <v>0.06</v>
      </c>
      <c r="P15" s="16">
        <f t="shared" si="0"/>
        <v>0.01</v>
      </c>
      <c r="Q15" s="16">
        <f t="shared" si="0"/>
        <v>0.0245</v>
      </c>
      <c r="R15" s="16">
        <f t="shared" si="0"/>
        <v>0.024</v>
      </c>
      <c r="S15" s="16">
        <f t="shared" si="0"/>
        <v>0.07</v>
      </c>
      <c r="T15" s="16"/>
      <c r="U15" s="10"/>
    </row>
    <row r="16" spans="1:21" ht="26.25" customHeight="1">
      <c r="A16" s="91" t="s">
        <v>3</v>
      </c>
      <c r="B16" s="92"/>
      <c r="C16" s="27"/>
      <c r="D16" s="16">
        <f>D15*$H$21</f>
        <v>0.030810000000000004</v>
      </c>
      <c r="E16" s="16">
        <f aca="true" t="shared" si="1" ref="E16:S16">E15*$H$21</f>
        <v>0.21000000000000002</v>
      </c>
      <c r="F16" s="16">
        <f t="shared" si="1"/>
        <v>0.033</v>
      </c>
      <c r="G16" s="16">
        <f t="shared" si="1"/>
        <v>0.06</v>
      </c>
      <c r="H16" s="16">
        <f t="shared" si="1"/>
        <v>0.045</v>
      </c>
      <c r="I16" s="16">
        <f t="shared" si="1"/>
        <v>0.156</v>
      </c>
      <c r="J16" s="16">
        <f t="shared" si="1"/>
        <v>0.618</v>
      </c>
      <c r="K16" s="16">
        <f t="shared" si="1"/>
        <v>0.0861</v>
      </c>
      <c r="L16" s="16">
        <f t="shared" si="1"/>
        <v>0.048</v>
      </c>
      <c r="M16" s="16">
        <f t="shared" si="1"/>
        <v>0.06</v>
      </c>
      <c r="N16" s="16">
        <f t="shared" si="1"/>
        <v>0.513</v>
      </c>
      <c r="O16" s="16">
        <f t="shared" si="1"/>
        <v>0.18</v>
      </c>
      <c r="P16" s="16">
        <f t="shared" si="1"/>
        <v>0.03</v>
      </c>
      <c r="Q16" s="16">
        <f t="shared" si="1"/>
        <v>0.07350000000000001</v>
      </c>
      <c r="R16" s="16">
        <f t="shared" si="1"/>
        <v>0.07200000000000001</v>
      </c>
      <c r="S16" s="16">
        <f t="shared" si="1"/>
        <v>0.21000000000000002</v>
      </c>
      <c r="T16" s="16"/>
      <c r="U16" s="10"/>
    </row>
    <row r="17" spans="1:21" s="2" customFormat="1" ht="15">
      <c r="A17" s="93" t="s">
        <v>25</v>
      </c>
      <c r="B17" s="94"/>
      <c r="C17" s="28"/>
      <c r="D17" s="36">
        <f>D18*D15</f>
        <v>7.702500000000001</v>
      </c>
      <c r="E17" s="36">
        <f>E18*E15</f>
        <v>14.000000000000002</v>
      </c>
      <c r="F17" s="36">
        <f aca="true" t="shared" si="2" ref="F17:S17">F18*F15</f>
        <v>1.3199999999999998</v>
      </c>
      <c r="G17" s="36">
        <f t="shared" si="2"/>
        <v>1.1</v>
      </c>
      <c r="H17" s="36">
        <f t="shared" si="2"/>
        <v>3.675</v>
      </c>
      <c r="I17" s="36">
        <f t="shared" si="2"/>
        <v>9.879999999999999</v>
      </c>
      <c r="J17" s="36">
        <f>J18*J15</f>
        <v>24.72</v>
      </c>
      <c r="K17" s="36">
        <f t="shared" si="2"/>
        <v>2.3821</v>
      </c>
      <c r="L17" s="36">
        <f t="shared" si="2"/>
        <v>2.56</v>
      </c>
      <c r="M17" s="36">
        <f t="shared" si="2"/>
        <v>1</v>
      </c>
      <c r="N17" s="36">
        <f t="shared" si="2"/>
        <v>0</v>
      </c>
      <c r="O17" s="36">
        <f t="shared" si="2"/>
        <v>0</v>
      </c>
      <c r="P17" s="36">
        <f>P18*P15</f>
        <v>0.25</v>
      </c>
      <c r="Q17" s="36">
        <f t="shared" si="2"/>
        <v>0</v>
      </c>
      <c r="R17" s="36">
        <f t="shared" si="2"/>
        <v>0</v>
      </c>
      <c r="S17" s="36">
        <f t="shared" si="2"/>
        <v>4.83</v>
      </c>
      <c r="T17" s="36">
        <f>SUM(D17:S17)</f>
        <v>73.4196</v>
      </c>
      <c r="U17" s="21"/>
    </row>
    <row r="18" spans="1:21" ht="15">
      <c r="A18" s="95" t="s">
        <v>4</v>
      </c>
      <c r="B18" s="96"/>
      <c r="C18" s="34"/>
      <c r="D18" s="37">
        <v>750</v>
      </c>
      <c r="E18" s="37">
        <v>200</v>
      </c>
      <c r="F18" s="37">
        <v>120</v>
      </c>
      <c r="G18" s="37">
        <v>55</v>
      </c>
      <c r="H18" s="37">
        <v>245</v>
      </c>
      <c r="I18" s="37">
        <v>190</v>
      </c>
      <c r="J18" s="37">
        <v>120</v>
      </c>
      <c r="K18" s="37">
        <v>83</v>
      </c>
      <c r="L18" s="37">
        <v>160</v>
      </c>
      <c r="M18" s="37">
        <v>50</v>
      </c>
      <c r="N18" s="37"/>
      <c r="O18" s="37"/>
      <c r="P18" s="37">
        <v>25</v>
      </c>
      <c r="Q18" s="37">
        <v>0</v>
      </c>
      <c r="R18" s="37">
        <v>0</v>
      </c>
      <c r="S18" s="37">
        <v>69</v>
      </c>
      <c r="T18" s="37"/>
      <c r="U18" s="10"/>
    </row>
    <row r="19" spans="1:21" ht="15">
      <c r="A19" s="91" t="s">
        <v>5</v>
      </c>
      <c r="B19" s="92"/>
      <c r="C19" s="27"/>
      <c r="D19" s="36">
        <f>D16*D18</f>
        <v>23.1075</v>
      </c>
      <c r="E19" s="36">
        <f>E16*E18</f>
        <v>42.00000000000001</v>
      </c>
      <c r="F19" s="36">
        <f>F16*F18</f>
        <v>3.96</v>
      </c>
      <c r="G19" s="36">
        <f aca="true" t="shared" si="3" ref="G19:S19">G16*G18</f>
        <v>3.3</v>
      </c>
      <c r="H19" s="36">
        <f t="shared" si="3"/>
        <v>11.025</v>
      </c>
      <c r="I19" s="36">
        <f t="shared" si="3"/>
        <v>29.64</v>
      </c>
      <c r="J19" s="36">
        <f>J16*J18</f>
        <v>74.16</v>
      </c>
      <c r="K19" s="36">
        <f>K16*K18</f>
        <v>7.1463</v>
      </c>
      <c r="L19" s="36">
        <f t="shared" si="3"/>
        <v>7.68</v>
      </c>
      <c r="M19" s="36">
        <f t="shared" si="3"/>
        <v>3</v>
      </c>
      <c r="N19" s="36">
        <f t="shared" si="3"/>
        <v>0</v>
      </c>
      <c r="O19" s="36">
        <f t="shared" si="3"/>
        <v>0</v>
      </c>
      <c r="P19" s="36">
        <f t="shared" si="3"/>
        <v>0.75</v>
      </c>
      <c r="Q19" s="36">
        <f t="shared" si="3"/>
        <v>0</v>
      </c>
      <c r="R19" s="36">
        <f t="shared" si="3"/>
        <v>0</v>
      </c>
      <c r="S19" s="36">
        <f t="shared" si="3"/>
        <v>14.490000000000002</v>
      </c>
      <c r="T19" s="36">
        <f>SUM(D19:S19)</f>
        <v>220.2588</v>
      </c>
      <c r="U19" s="10"/>
    </row>
    <row r="20" spans="1:20" ht="15">
      <c r="A20" s="17" t="s">
        <v>24</v>
      </c>
      <c r="B20" s="17"/>
      <c r="C20" s="17"/>
      <c r="D20" s="17"/>
      <c r="E20" s="17"/>
      <c r="F20" s="20"/>
      <c r="G20" s="17"/>
      <c r="H20" s="17"/>
      <c r="I20" s="17"/>
      <c r="J20" s="17"/>
      <c r="K20" s="17"/>
      <c r="L20" s="17"/>
      <c r="M20" s="17"/>
      <c r="N20" s="22"/>
      <c r="O20" s="22"/>
      <c r="P20" s="22"/>
      <c r="Q20" s="22"/>
      <c r="R20" s="22"/>
      <c r="S20" s="22"/>
      <c r="T20" s="9"/>
    </row>
    <row r="21" spans="1:20" ht="15">
      <c r="A21" s="19" t="s">
        <v>34</v>
      </c>
      <c r="B21" s="19"/>
      <c r="C21" s="19"/>
      <c r="D21" s="19"/>
      <c r="E21" s="19"/>
      <c r="F21" s="19"/>
      <c r="G21" s="19"/>
      <c r="H21" s="19">
        <v>3</v>
      </c>
      <c r="I21" s="19" t="s">
        <v>35</v>
      </c>
      <c r="J21" s="19"/>
      <c r="K21" s="19"/>
      <c r="L21" s="75">
        <f>T19</f>
        <v>220.2588</v>
      </c>
      <c r="M21" s="19"/>
      <c r="N21" s="19"/>
      <c r="O21" s="19"/>
      <c r="P21" s="18"/>
      <c r="Q21" s="18"/>
      <c r="R21" s="18"/>
      <c r="S21" s="18"/>
      <c r="T21" s="9"/>
    </row>
    <row r="22" spans="1:20" ht="15">
      <c r="A22" s="87" t="s">
        <v>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18"/>
      <c r="O22" s="18"/>
      <c r="P22" s="18"/>
      <c r="Q22" s="18"/>
      <c r="R22" s="18"/>
      <c r="S22" s="18"/>
      <c r="T22" s="9"/>
    </row>
    <row r="23" ht="15">
      <c r="C23" s="10"/>
    </row>
    <row r="24" ht="15">
      <c r="C24" s="10"/>
    </row>
  </sheetData>
  <sheetProtection/>
  <mergeCells count="13">
    <mergeCell ref="Q2:T2"/>
    <mergeCell ref="S3:T3"/>
    <mergeCell ref="A4:S4"/>
    <mergeCell ref="A5:B5"/>
    <mergeCell ref="A6:B6"/>
    <mergeCell ref="D6:T6"/>
    <mergeCell ref="A22:M22"/>
    <mergeCell ref="A7:A14"/>
    <mergeCell ref="A15:B15"/>
    <mergeCell ref="A16:B16"/>
    <mergeCell ref="A17:B17"/>
    <mergeCell ref="A18:B18"/>
    <mergeCell ref="A19:B19"/>
  </mergeCells>
  <printOptions/>
  <pageMargins left="0.10416666666666667" right="0.17708333333333334" top="0.4375" bottom="0.010416666666666666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X25"/>
  <sheetViews>
    <sheetView view="pageLayout" workbookViewId="0" topLeftCell="A1">
      <selection activeCell="Q29" sqref="Q29"/>
    </sheetView>
  </sheetViews>
  <sheetFormatPr defaultColWidth="9.140625" defaultRowHeight="15"/>
  <cols>
    <col min="1" max="1" width="4.421875" style="0" customWidth="1"/>
    <col min="2" max="2" width="21.00390625" style="0" customWidth="1"/>
    <col min="3" max="3" width="6.140625" style="0" customWidth="1"/>
    <col min="4" max="4" width="5.57421875" style="0" customWidth="1"/>
    <col min="5" max="5" width="5.8515625" style="0" customWidth="1"/>
    <col min="6" max="6" width="5.421875" style="0" customWidth="1"/>
    <col min="7" max="7" width="5.00390625" style="0" customWidth="1"/>
    <col min="8" max="8" width="6.7109375" style="0" customWidth="1"/>
    <col min="9" max="9" width="4.8515625" style="0" customWidth="1"/>
    <col min="10" max="10" width="7.28125" style="0" customWidth="1"/>
    <col min="11" max="11" width="6.421875" style="0" customWidth="1"/>
    <col min="12" max="19" width="5.8515625" style="0" customWidth="1"/>
    <col min="20" max="20" width="6.8515625" style="0" customWidth="1"/>
  </cols>
  <sheetData>
    <row r="1" spans="1:22" ht="15">
      <c r="A1" s="3" t="s">
        <v>16</v>
      </c>
      <c r="B1" s="3"/>
      <c r="C1" s="3"/>
      <c r="J1" t="s">
        <v>17</v>
      </c>
      <c r="R1" s="2"/>
      <c r="S1" s="2"/>
      <c r="T1" s="2"/>
      <c r="U1" s="2"/>
      <c r="V1" s="2"/>
    </row>
    <row r="2" spans="1:22" ht="15">
      <c r="A2" s="3" t="s">
        <v>115</v>
      </c>
      <c r="B2" s="3"/>
      <c r="C2" s="3"/>
      <c r="J2" t="s">
        <v>29</v>
      </c>
      <c r="R2" s="9"/>
      <c r="S2" s="9"/>
      <c r="T2" s="2"/>
      <c r="U2" s="2"/>
      <c r="V2" s="2"/>
    </row>
    <row r="3" spans="1:22" ht="15">
      <c r="A3" s="3" t="s">
        <v>47</v>
      </c>
      <c r="B3" s="80" t="s">
        <v>209</v>
      </c>
      <c r="C3" s="3"/>
      <c r="J3" t="s">
        <v>31</v>
      </c>
      <c r="R3" s="2"/>
      <c r="S3" s="2"/>
      <c r="T3" s="2"/>
      <c r="U3" s="2"/>
      <c r="V3" s="2"/>
    </row>
    <row r="4" spans="1:22" ht="15">
      <c r="A4" s="3"/>
      <c r="B4" s="57"/>
      <c r="C4" s="57"/>
      <c r="D4" s="108" t="s">
        <v>217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T4" s="2"/>
      <c r="U4" s="2"/>
      <c r="V4" s="2"/>
    </row>
    <row r="5" spans="1:20" ht="72.75" customHeight="1">
      <c r="A5" s="99" t="s">
        <v>21</v>
      </c>
      <c r="B5" s="100"/>
      <c r="C5" s="15" t="s">
        <v>37</v>
      </c>
      <c r="D5" s="15" t="s">
        <v>56</v>
      </c>
      <c r="E5" s="14" t="s">
        <v>73</v>
      </c>
      <c r="F5" s="14" t="s">
        <v>146</v>
      </c>
      <c r="G5" s="14" t="s">
        <v>151</v>
      </c>
      <c r="H5" s="14" t="s">
        <v>62</v>
      </c>
      <c r="I5" s="14" t="s">
        <v>154</v>
      </c>
      <c r="J5" s="14" t="s">
        <v>107</v>
      </c>
      <c r="K5" s="14" t="s">
        <v>45</v>
      </c>
      <c r="L5" s="14" t="s">
        <v>27</v>
      </c>
      <c r="M5" s="14" t="s">
        <v>157</v>
      </c>
      <c r="N5" s="14" t="s">
        <v>179</v>
      </c>
      <c r="O5" s="14" t="s">
        <v>137</v>
      </c>
      <c r="P5" s="14" t="s">
        <v>64</v>
      </c>
      <c r="Q5" s="14" t="s">
        <v>66</v>
      </c>
      <c r="R5" s="14" t="s">
        <v>59</v>
      </c>
      <c r="S5" s="14" t="s">
        <v>65</v>
      </c>
      <c r="T5" s="14" t="s">
        <v>6</v>
      </c>
    </row>
    <row r="6" spans="1:24" ht="15">
      <c r="A6" s="101"/>
      <c r="B6" s="102"/>
      <c r="C6" s="26"/>
      <c r="D6" s="103" t="s">
        <v>1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5"/>
      <c r="X6" t="s">
        <v>36</v>
      </c>
    </row>
    <row r="7" spans="1:21" ht="19.5" customHeight="1">
      <c r="A7" s="88" t="s">
        <v>61</v>
      </c>
      <c r="B7" s="48" t="s">
        <v>144</v>
      </c>
      <c r="C7" s="31">
        <v>0.06</v>
      </c>
      <c r="D7" s="32">
        <v>0.005</v>
      </c>
      <c r="E7" s="32">
        <v>0.0188</v>
      </c>
      <c r="F7" s="32"/>
      <c r="G7" s="32"/>
      <c r="H7" s="32"/>
      <c r="I7" s="33"/>
      <c r="J7" s="32"/>
      <c r="K7" s="32"/>
      <c r="L7" s="32" t="s">
        <v>152</v>
      </c>
      <c r="M7" s="32"/>
      <c r="N7" s="32"/>
      <c r="O7" s="32">
        <v>0.0154</v>
      </c>
      <c r="P7" s="32"/>
      <c r="Q7" s="32"/>
      <c r="R7" s="32">
        <v>0.0071</v>
      </c>
      <c r="S7" s="32">
        <v>0.0339</v>
      </c>
      <c r="T7" s="32"/>
      <c r="U7" s="10"/>
    </row>
    <row r="8" spans="1:21" ht="15" customHeight="1" thickBot="1">
      <c r="A8" s="89"/>
      <c r="B8" s="29" t="s">
        <v>145</v>
      </c>
      <c r="C8" s="31">
        <v>0.25</v>
      </c>
      <c r="D8" s="32">
        <v>0.005</v>
      </c>
      <c r="E8" s="32"/>
      <c r="F8" s="32" t="s">
        <v>147</v>
      </c>
      <c r="G8" s="32"/>
      <c r="H8" s="32" t="s">
        <v>150</v>
      </c>
      <c r="I8" s="32"/>
      <c r="J8" s="32"/>
      <c r="K8" s="32"/>
      <c r="L8" s="32" t="s">
        <v>152</v>
      </c>
      <c r="M8" s="32"/>
      <c r="N8" s="32"/>
      <c r="O8" s="32"/>
      <c r="P8" s="32"/>
      <c r="Q8" s="32">
        <v>0.02</v>
      </c>
      <c r="R8" s="32" t="s">
        <v>149</v>
      </c>
      <c r="S8" s="32" t="s">
        <v>148</v>
      </c>
      <c r="T8" s="32"/>
      <c r="U8" s="10"/>
    </row>
    <row r="9" spans="1:21" ht="15" customHeight="1" thickBot="1">
      <c r="A9" s="89"/>
      <c r="B9" s="29" t="s">
        <v>153</v>
      </c>
      <c r="C9" s="31">
        <v>0.17</v>
      </c>
      <c r="D9" s="32">
        <v>0.0079</v>
      </c>
      <c r="E9" s="32"/>
      <c r="F9" s="32"/>
      <c r="G9" s="32"/>
      <c r="H9" s="32">
        <v>0.03967</v>
      </c>
      <c r="I9" s="32">
        <v>0.07</v>
      </c>
      <c r="J9" s="32">
        <v>0.005</v>
      </c>
      <c r="K9" s="32"/>
      <c r="L9" s="32">
        <v>0.002</v>
      </c>
      <c r="M9" s="32"/>
      <c r="N9" s="32"/>
      <c r="O9" s="32"/>
      <c r="P9" s="32"/>
      <c r="Q9" s="32">
        <v>0.01134</v>
      </c>
      <c r="R9" s="32">
        <v>0.0944</v>
      </c>
      <c r="S9" s="32"/>
      <c r="T9" s="32"/>
      <c r="U9" s="10"/>
    </row>
    <row r="10" spans="1:21" ht="15" customHeight="1" thickBot="1">
      <c r="A10" s="89"/>
      <c r="B10" s="29" t="s">
        <v>155</v>
      </c>
      <c r="C10" s="31" t="s">
        <v>156</v>
      </c>
      <c r="D10" s="32"/>
      <c r="E10" s="32"/>
      <c r="F10" s="32"/>
      <c r="G10" s="32"/>
      <c r="H10" s="32"/>
      <c r="I10" s="32"/>
      <c r="J10" s="32"/>
      <c r="K10" s="32">
        <v>0.01</v>
      </c>
      <c r="L10" s="32"/>
      <c r="M10" s="32">
        <v>0.024</v>
      </c>
      <c r="N10" s="32"/>
      <c r="O10" s="32"/>
      <c r="P10" s="32"/>
      <c r="Q10" s="32"/>
      <c r="R10" s="32"/>
      <c r="S10" s="32"/>
      <c r="T10" s="32"/>
      <c r="U10" s="10"/>
    </row>
    <row r="11" spans="1:21" ht="17.25" customHeight="1" thickBot="1">
      <c r="A11" s="89"/>
      <c r="B11" s="29" t="s">
        <v>64</v>
      </c>
      <c r="C11" s="31">
        <v>0.05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>
        <v>0.05</v>
      </c>
      <c r="Q11" s="32"/>
      <c r="R11" s="32"/>
      <c r="S11" s="32"/>
      <c r="T11" s="32"/>
      <c r="U11" s="10"/>
    </row>
    <row r="12" spans="1:21" ht="15.75" thickBot="1">
      <c r="A12" s="89"/>
      <c r="B12" s="29" t="s">
        <v>179</v>
      </c>
      <c r="C12" s="31">
        <v>0.14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>
        <v>0.14</v>
      </c>
      <c r="O12" s="32"/>
      <c r="P12" s="32"/>
      <c r="Q12" s="32"/>
      <c r="R12" s="32"/>
      <c r="S12" s="32"/>
      <c r="T12" s="32"/>
      <c r="U12" s="10"/>
    </row>
    <row r="13" spans="1:21" ht="15">
      <c r="A13" s="89"/>
      <c r="B13" s="30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10"/>
    </row>
    <row r="14" spans="1:21" ht="15">
      <c r="A14" s="89"/>
      <c r="B14" s="30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10"/>
    </row>
    <row r="15" spans="1:21" ht="15">
      <c r="A15" s="90"/>
      <c r="B15" s="30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10"/>
    </row>
    <row r="16" spans="1:21" ht="15">
      <c r="A16" s="91" t="s">
        <v>2</v>
      </c>
      <c r="B16" s="92"/>
      <c r="C16" s="27"/>
      <c r="D16" s="16">
        <f>SUM(D7:D12)</f>
        <v>0.0179</v>
      </c>
      <c r="E16" s="16">
        <f>SUM(E7:E12)</f>
        <v>0.0188</v>
      </c>
      <c r="F16" s="16">
        <v>0.04</v>
      </c>
      <c r="G16" s="16">
        <v>0.0037</v>
      </c>
      <c r="H16" s="16">
        <v>0.0447</v>
      </c>
      <c r="I16" s="23">
        <v>0.07</v>
      </c>
      <c r="J16" s="16">
        <f>SUM(J7:J12)</f>
        <v>0.005</v>
      </c>
      <c r="K16" s="16">
        <f>SUM(K7:K12)</f>
        <v>0.01</v>
      </c>
      <c r="L16" s="16">
        <v>0.01</v>
      </c>
      <c r="M16" s="16">
        <v>0.024</v>
      </c>
      <c r="N16" s="16">
        <v>0.14</v>
      </c>
      <c r="O16" s="16">
        <v>0.0154</v>
      </c>
      <c r="P16" s="16">
        <f>SUM(P7:P12)</f>
        <v>0.05</v>
      </c>
      <c r="Q16" s="16">
        <f>SUM(Q7:Q12)</f>
        <v>0.03134</v>
      </c>
      <c r="R16" s="16">
        <f>SUM(R7:R12)</f>
        <v>0.10149999999999999</v>
      </c>
      <c r="S16" s="16">
        <v>0.1161</v>
      </c>
      <c r="T16" s="16"/>
      <c r="U16" s="10"/>
    </row>
    <row r="17" spans="1:21" ht="26.25" customHeight="1">
      <c r="A17" s="91" t="s">
        <v>3</v>
      </c>
      <c r="B17" s="92"/>
      <c r="C17" s="27"/>
      <c r="D17" s="16">
        <f>D16*G22</f>
        <v>0.0537</v>
      </c>
      <c r="E17" s="16">
        <f>E16*G22</f>
        <v>0.056400000000000006</v>
      </c>
      <c r="F17" s="16">
        <f>F16*G22</f>
        <v>0.12</v>
      </c>
      <c r="G17" s="16">
        <f>G16*G22</f>
        <v>0.0111</v>
      </c>
      <c r="H17" s="16">
        <f>H16*G22</f>
        <v>0.1341</v>
      </c>
      <c r="I17" s="16">
        <f>I16*G22</f>
        <v>0.21000000000000002</v>
      </c>
      <c r="J17" s="16">
        <f>J16*G22</f>
        <v>0.015</v>
      </c>
      <c r="K17" s="16">
        <f>K16*G22</f>
        <v>0.03</v>
      </c>
      <c r="L17" s="16">
        <f>L16*G22</f>
        <v>0.03</v>
      </c>
      <c r="M17" s="16">
        <f>M16*G22</f>
        <v>0.07200000000000001</v>
      </c>
      <c r="N17" s="16">
        <f>N16*G22</f>
        <v>0.42000000000000004</v>
      </c>
      <c r="O17" s="16">
        <f>O16*G22</f>
        <v>0.046200000000000005</v>
      </c>
      <c r="P17" s="16">
        <f>P16*G22</f>
        <v>0.15000000000000002</v>
      </c>
      <c r="Q17" s="16">
        <f>Q16*G22</f>
        <v>0.09401999999999999</v>
      </c>
      <c r="R17" s="16">
        <f>R16*G22</f>
        <v>0.3045</v>
      </c>
      <c r="S17" s="16">
        <f>S16*G22</f>
        <v>0.3483</v>
      </c>
      <c r="T17" s="16"/>
      <c r="U17" s="10"/>
    </row>
    <row r="18" spans="1:21" s="2" customFormat="1" ht="15">
      <c r="A18" s="93" t="s">
        <v>25</v>
      </c>
      <c r="B18" s="94"/>
      <c r="C18" s="28"/>
      <c r="D18" s="16">
        <f>D19*D16</f>
        <v>2.1479999999999997</v>
      </c>
      <c r="E18" s="16">
        <f aca="true" t="shared" si="0" ref="E18:R18">E19*E16</f>
        <v>0</v>
      </c>
      <c r="F18" s="16">
        <f t="shared" si="0"/>
        <v>15.200000000000001</v>
      </c>
      <c r="G18" s="16">
        <f t="shared" si="0"/>
        <v>0</v>
      </c>
      <c r="H18" s="16">
        <f t="shared" si="0"/>
        <v>4.246499999999999</v>
      </c>
      <c r="I18" s="16">
        <f t="shared" si="0"/>
        <v>13.3</v>
      </c>
      <c r="J18" s="16">
        <f t="shared" si="0"/>
        <v>1.225</v>
      </c>
      <c r="K18" s="16">
        <f t="shared" si="0"/>
        <v>0.5</v>
      </c>
      <c r="L18" s="16">
        <f t="shared" si="0"/>
        <v>0.25</v>
      </c>
      <c r="M18" s="16">
        <f t="shared" si="0"/>
        <v>2.4</v>
      </c>
      <c r="N18" s="16">
        <f>N19*N16</f>
        <v>16.8</v>
      </c>
      <c r="O18" s="16">
        <f t="shared" si="0"/>
        <v>1.3475000000000001</v>
      </c>
      <c r="P18" s="16">
        <f t="shared" si="0"/>
        <v>3.45</v>
      </c>
      <c r="Q18" s="16">
        <f t="shared" si="0"/>
        <v>0</v>
      </c>
      <c r="R18" s="16">
        <f t="shared" si="0"/>
        <v>0</v>
      </c>
      <c r="S18" s="16">
        <v>0</v>
      </c>
      <c r="T18" s="16">
        <f>SUM(D18:S18)</f>
        <v>60.86699999999999</v>
      </c>
      <c r="U18" s="21"/>
    </row>
    <row r="19" spans="1:21" ht="15">
      <c r="A19" s="95" t="s">
        <v>4</v>
      </c>
      <c r="B19" s="96"/>
      <c r="C19" s="34"/>
      <c r="D19" s="32">
        <v>120</v>
      </c>
      <c r="E19" s="32"/>
      <c r="F19" s="32">
        <v>380</v>
      </c>
      <c r="G19" s="32"/>
      <c r="H19" s="70">
        <v>95</v>
      </c>
      <c r="I19" s="32">
        <v>190</v>
      </c>
      <c r="J19" s="32">
        <v>245</v>
      </c>
      <c r="K19" s="32">
        <v>50</v>
      </c>
      <c r="L19" s="32">
        <v>25</v>
      </c>
      <c r="M19" s="32">
        <v>100</v>
      </c>
      <c r="N19" s="32">
        <v>120</v>
      </c>
      <c r="O19" s="32">
        <v>87.5</v>
      </c>
      <c r="P19" s="32">
        <v>69</v>
      </c>
      <c r="Q19" s="32">
        <v>0</v>
      </c>
      <c r="R19" s="32">
        <v>0</v>
      </c>
      <c r="S19" s="32">
        <v>0</v>
      </c>
      <c r="T19" s="32"/>
      <c r="U19" s="10"/>
    </row>
    <row r="20" spans="1:21" ht="15">
      <c r="A20" s="91" t="s">
        <v>5</v>
      </c>
      <c r="B20" s="92"/>
      <c r="C20" s="27"/>
      <c r="D20" s="16">
        <f aca="true" t="shared" si="1" ref="D20:R20">D17*D19</f>
        <v>6.444</v>
      </c>
      <c r="E20" s="16">
        <f t="shared" si="1"/>
        <v>0</v>
      </c>
      <c r="F20" s="16">
        <f t="shared" si="1"/>
        <v>45.6</v>
      </c>
      <c r="G20" s="16">
        <f t="shared" si="1"/>
        <v>0</v>
      </c>
      <c r="H20" s="16">
        <f t="shared" si="1"/>
        <v>12.7395</v>
      </c>
      <c r="I20" s="16">
        <f t="shared" si="1"/>
        <v>39.900000000000006</v>
      </c>
      <c r="J20" s="16">
        <f t="shared" si="1"/>
        <v>3.675</v>
      </c>
      <c r="K20" s="16">
        <f t="shared" si="1"/>
        <v>1.5</v>
      </c>
      <c r="L20" s="16">
        <f t="shared" si="1"/>
        <v>0.75</v>
      </c>
      <c r="M20" s="16">
        <f t="shared" si="1"/>
        <v>7.200000000000001</v>
      </c>
      <c r="N20" s="16">
        <f t="shared" si="1"/>
        <v>50.400000000000006</v>
      </c>
      <c r="O20" s="16">
        <f t="shared" si="1"/>
        <v>4.0425</v>
      </c>
      <c r="P20" s="16">
        <f t="shared" si="1"/>
        <v>10.350000000000001</v>
      </c>
      <c r="Q20" s="16">
        <f t="shared" si="1"/>
        <v>0</v>
      </c>
      <c r="R20" s="16">
        <f t="shared" si="1"/>
        <v>0</v>
      </c>
      <c r="S20" s="16">
        <f>S17*S19</f>
        <v>0</v>
      </c>
      <c r="T20" s="16">
        <f>SUM(D20:S20)</f>
        <v>182.601</v>
      </c>
      <c r="U20" s="10"/>
    </row>
    <row r="21" spans="1:20" ht="15">
      <c r="A21" s="17" t="s">
        <v>24</v>
      </c>
      <c r="B21" s="17"/>
      <c r="C21" s="17"/>
      <c r="D21" s="17"/>
      <c r="E21" s="20"/>
      <c r="F21" s="17"/>
      <c r="G21" s="17"/>
      <c r="H21" s="17"/>
      <c r="I21" s="17"/>
      <c r="J21" s="17"/>
      <c r="K21" s="17"/>
      <c r="L21" s="22"/>
      <c r="M21" s="22"/>
      <c r="N21" s="22"/>
      <c r="O21" s="22"/>
      <c r="P21" s="22"/>
      <c r="Q21" s="22"/>
      <c r="R21" s="22"/>
      <c r="S21" s="22"/>
      <c r="T21" s="9"/>
    </row>
    <row r="22" spans="1:20" ht="15">
      <c r="A22" s="19" t="s">
        <v>34</v>
      </c>
      <c r="B22" s="19"/>
      <c r="C22" s="19"/>
      <c r="D22" s="19"/>
      <c r="E22" s="19"/>
      <c r="F22" s="19"/>
      <c r="G22" s="19">
        <v>3</v>
      </c>
      <c r="H22" s="19" t="s">
        <v>35</v>
      </c>
      <c r="I22" s="19"/>
      <c r="J22" s="25">
        <f>T20</f>
        <v>182.601</v>
      </c>
      <c r="K22" s="19"/>
      <c r="L22" s="18"/>
      <c r="M22" s="18"/>
      <c r="N22" s="18"/>
      <c r="O22" s="18"/>
      <c r="P22" s="18"/>
      <c r="Q22" s="18"/>
      <c r="R22" s="18"/>
      <c r="S22" s="18"/>
      <c r="T22" s="9"/>
    </row>
    <row r="23" spans="1:20" ht="15">
      <c r="A23" s="87" t="s">
        <v>7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18"/>
      <c r="M23" s="18"/>
      <c r="N23" s="18"/>
      <c r="O23" s="18"/>
      <c r="P23" s="18"/>
      <c r="Q23" s="18"/>
      <c r="R23" s="18"/>
      <c r="S23" s="18"/>
      <c r="T23" s="9"/>
    </row>
    <row r="24" spans="1:19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</sheetData>
  <sheetProtection/>
  <mergeCells count="11">
    <mergeCell ref="A16:B16"/>
    <mergeCell ref="A17:B17"/>
    <mergeCell ref="A18:B18"/>
    <mergeCell ref="A19:B19"/>
    <mergeCell ref="A20:B20"/>
    <mergeCell ref="A23:K23"/>
    <mergeCell ref="D4:R4"/>
    <mergeCell ref="A5:B5"/>
    <mergeCell ref="A6:B6"/>
    <mergeCell ref="D6:T6"/>
    <mergeCell ref="A7:A15"/>
  </mergeCells>
  <printOptions/>
  <pageMargins left="0.25" right="0.010416666666666666" top="0.5104166666666666" bottom="0.010416666666666666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24"/>
  <sheetViews>
    <sheetView view="pageLayout" workbookViewId="0" topLeftCell="A1">
      <selection activeCell="M25" sqref="M25"/>
    </sheetView>
  </sheetViews>
  <sheetFormatPr defaultColWidth="9.140625" defaultRowHeight="15"/>
  <cols>
    <col min="1" max="1" width="4.140625" style="0" customWidth="1"/>
    <col min="2" max="2" width="20.421875" style="0" customWidth="1"/>
    <col min="3" max="3" width="5.8515625" style="0" customWidth="1"/>
    <col min="4" max="4" width="5.57421875" style="0" customWidth="1"/>
    <col min="5" max="5" width="6.140625" style="0" customWidth="1"/>
    <col min="6" max="6" width="5.7109375" style="0" customWidth="1"/>
    <col min="7" max="7" width="7.00390625" style="0" customWidth="1"/>
    <col min="8" max="8" width="5.8515625" style="0" customWidth="1"/>
    <col min="9" max="9" width="7.00390625" style="0" customWidth="1"/>
    <col min="10" max="10" width="5.00390625" style="0" customWidth="1"/>
    <col min="11" max="11" width="5.8515625" style="0" customWidth="1"/>
    <col min="12" max="12" width="6.00390625" style="0" customWidth="1"/>
    <col min="13" max="13" width="5.8515625" style="0" customWidth="1"/>
    <col min="14" max="14" width="5.28125" style="0" customWidth="1"/>
    <col min="15" max="15" width="6.28125" style="0" customWidth="1"/>
    <col min="16" max="17" width="4.57421875" style="2" customWidth="1"/>
    <col min="18" max="18" width="5.140625" style="2" customWidth="1"/>
    <col min="19" max="19" width="5.7109375" style="0" customWidth="1"/>
    <col min="20" max="20" width="7.421875" style="0" customWidth="1"/>
  </cols>
  <sheetData>
    <row r="1" spans="1:18" ht="15">
      <c r="A1" s="3" t="s">
        <v>16</v>
      </c>
      <c r="B1" s="3"/>
      <c r="C1" s="3"/>
      <c r="D1" s="3"/>
      <c r="P1"/>
      <c r="Q1" t="s">
        <v>17</v>
      </c>
      <c r="R1"/>
    </row>
    <row r="2" spans="1:20" ht="15">
      <c r="A2" s="3" t="s">
        <v>115</v>
      </c>
      <c r="B2" s="3"/>
      <c r="C2" s="3"/>
      <c r="D2" s="3"/>
      <c r="P2" s="97" t="s">
        <v>48</v>
      </c>
      <c r="Q2" s="97"/>
      <c r="R2" s="97"/>
      <c r="S2" s="97"/>
      <c r="T2" s="97"/>
    </row>
    <row r="3" spans="1:21" ht="15" customHeight="1">
      <c r="A3" s="3" t="s">
        <v>47</v>
      </c>
      <c r="B3" s="80" t="s">
        <v>209</v>
      </c>
      <c r="C3" s="3"/>
      <c r="D3" s="3"/>
      <c r="P3" s="3" t="s">
        <v>49</v>
      </c>
      <c r="Q3" s="3"/>
      <c r="R3" s="97" t="s">
        <v>26</v>
      </c>
      <c r="S3" s="97"/>
      <c r="T3" s="97"/>
      <c r="U3" s="3"/>
    </row>
    <row r="4" spans="1:19" ht="15" customHeight="1">
      <c r="A4" s="98" t="s">
        <v>218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</row>
    <row r="5" spans="1:20" ht="72.75" customHeight="1">
      <c r="A5" s="99" t="s">
        <v>108</v>
      </c>
      <c r="B5" s="100"/>
      <c r="C5" s="15" t="s">
        <v>37</v>
      </c>
      <c r="D5" s="15" t="s">
        <v>159</v>
      </c>
      <c r="E5" s="14" t="s">
        <v>56</v>
      </c>
      <c r="F5" s="14" t="s">
        <v>45</v>
      </c>
      <c r="G5" s="14" t="s">
        <v>180</v>
      </c>
      <c r="H5" s="14" t="s">
        <v>74</v>
      </c>
      <c r="I5" s="14" t="s">
        <v>167</v>
      </c>
      <c r="J5" s="14" t="s">
        <v>52</v>
      </c>
      <c r="K5" s="14" t="s">
        <v>33</v>
      </c>
      <c r="L5" s="14" t="s">
        <v>32</v>
      </c>
      <c r="M5" s="14" t="s">
        <v>181</v>
      </c>
      <c r="N5" s="14" t="s">
        <v>64</v>
      </c>
      <c r="O5" s="14" t="s">
        <v>117</v>
      </c>
      <c r="P5" s="14" t="s">
        <v>67</v>
      </c>
      <c r="Q5" s="14" t="s">
        <v>66</v>
      </c>
      <c r="R5" s="14" t="s">
        <v>59</v>
      </c>
      <c r="S5" s="14" t="s">
        <v>65</v>
      </c>
      <c r="T5" s="14" t="s">
        <v>6</v>
      </c>
    </row>
    <row r="6" spans="1:24" ht="15">
      <c r="A6" s="101"/>
      <c r="B6" s="102"/>
      <c r="C6" s="26"/>
      <c r="D6" s="103" t="s">
        <v>1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5"/>
      <c r="X6" t="s">
        <v>36</v>
      </c>
    </row>
    <row r="7" spans="1:21" ht="26.25" customHeight="1">
      <c r="A7" s="88" t="s">
        <v>61</v>
      </c>
      <c r="B7" s="48" t="s">
        <v>206</v>
      </c>
      <c r="C7" s="31">
        <v>0.07</v>
      </c>
      <c r="D7" s="32"/>
      <c r="E7" s="32">
        <v>0.0036</v>
      </c>
      <c r="F7" s="32"/>
      <c r="G7" s="32"/>
      <c r="H7" s="33"/>
      <c r="I7" s="32"/>
      <c r="J7" s="32"/>
      <c r="K7" s="32"/>
      <c r="L7" s="32">
        <v>0.01</v>
      </c>
      <c r="M7" s="32"/>
      <c r="N7" s="32"/>
      <c r="O7" s="32"/>
      <c r="P7" s="32">
        <v>0.05916</v>
      </c>
      <c r="Q7" s="32"/>
      <c r="R7" s="32"/>
      <c r="S7" s="32"/>
      <c r="T7" s="32"/>
      <c r="U7" s="10"/>
    </row>
    <row r="8" spans="1:21" ht="27" customHeight="1" thickBot="1">
      <c r="A8" s="89"/>
      <c r="B8" s="29" t="s">
        <v>158</v>
      </c>
      <c r="C8" s="31">
        <v>0.25</v>
      </c>
      <c r="D8" s="32">
        <v>0.005</v>
      </c>
      <c r="E8" s="32"/>
      <c r="F8" s="32"/>
      <c r="G8" s="32"/>
      <c r="H8" s="32">
        <v>0.005</v>
      </c>
      <c r="I8" s="32"/>
      <c r="J8" s="32"/>
      <c r="K8" s="32">
        <v>0.005</v>
      </c>
      <c r="L8" s="32"/>
      <c r="M8" s="32"/>
      <c r="N8" s="32"/>
      <c r="O8" s="32"/>
      <c r="P8" s="32"/>
      <c r="Q8" s="32">
        <v>0.0125</v>
      </c>
      <c r="R8" s="32">
        <v>0.012</v>
      </c>
      <c r="S8" s="32">
        <v>0.1</v>
      </c>
      <c r="T8" s="32"/>
      <c r="U8" s="10"/>
    </row>
    <row r="9" spans="1:21" ht="15" customHeight="1" thickBot="1">
      <c r="A9" s="89"/>
      <c r="B9" s="29" t="s">
        <v>71</v>
      </c>
      <c r="C9" s="31">
        <v>0.15</v>
      </c>
      <c r="D9" s="32"/>
      <c r="E9" s="32"/>
      <c r="F9" s="32"/>
      <c r="G9" s="32"/>
      <c r="H9" s="32"/>
      <c r="I9" s="32"/>
      <c r="J9" s="32">
        <v>0.024</v>
      </c>
      <c r="K9" s="32">
        <v>0.00525</v>
      </c>
      <c r="L9" s="32"/>
      <c r="M9" s="32"/>
      <c r="N9" s="32"/>
      <c r="O9" s="32"/>
      <c r="P9" s="32"/>
      <c r="Q9" s="32"/>
      <c r="R9" s="32"/>
      <c r="S9" s="32">
        <v>0.171</v>
      </c>
      <c r="T9" s="32"/>
      <c r="U9" s="10"/>
    </row>
    <row r="10" spans="1:21" ht="15" customHeight="1" thickBot="1">
      <c r="A10" s="89"/>
      <c r="B10" s="29" t="s">
        <v>160</v>
      </c>
      <c r="C10" s="31">
        <v>0.07</v>
      </c>
      <c r="D10" s="32"/>
      <c r="E10" s="32">
        <v>0.003</v>
      </c>
      <c r="F10" s="32"/>
      <c r="G10" s="32">
        <v>0.07</v>
      </c>
      <c r="H10" s="32"/>
      <c r="I10" s="32"/>
      <c r="J10" s="32"/>
      <c r="K10" s="32"/>
      <c r="L10" s="32"/>
      <c r="M10" s="32"/>
      <c r="N10" s="32">
        <v>0.012</v>
      </c>
      <c r="O10" s="32"/>
      <c r="P10" s="32"/>
      <c r="Q10" s="32"/>
      <c r="R10" s="32">
        <v>0.018</v>
      </c>
      <c r="S10" s="32"/>
      <c r="T10" s="32"/>
      <c r="U10" s="10"/>
    </row>
    <row r="11" spans="1:21" ht="17.25" customHeight="1" thickBot="1">
      <c r="A11" s="89"/>
      <c r="B11" s="29" t="s">
        <v>186</v>
      </c>
      <c r="C11" s="31">
        <v>0.155</v>
      </c>
      <c r="D11" s="32"/>
      <c r="E11" s="32"/>
      <c r="F11" s="32">
        <v>0.005</v>
      </c>
      <c r="G11" s="32"/>
      <c r="H11" s="32"/>
      <c r="I11" s="32">
        <v>0.15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10"/>
    </row>
    <row r="12" spans="1:21" ht="15.75" thickBot="1">
      <c r="A12" s="89"/>
      <c r="B12" s="29" t="s">
        <v>64</v>
      </c>
      <c r="C12" s="31">
        <v>0.05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>
        <v>0.05</v>
      </c>
      <c r="O12" s="32"/>
      <c r="P12" s="32"/>
      <c r="Q12" s="32"/>
      <c r="R12" s="32"/>
      <c r="S12" s="32"/>
      <c r="T12" s="32"/>
      <c r="U12" s="10"/>
    </row>
    <row r="13" spans="1:21" ht="15">
      <c r="A13" s="89"/>
      <c r="B13" s="30" t="s">
        <v>119</v>
      </c>
      <c r="C13" s="31">
        <v>0.04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>
        <v>0.04</v>
      </c>
      <c r="P13" s="32"/>
      <c r="Q13" s="32"/>
      <c r="R13" s="32"/>
      <c r="S13" s="32"/>
      <c r="T13" s="32"/>
      <c r="U13" s="10"/>
    </row>
    <row r="14" spans="1:21" ht="15">
      <c r="A14" s="90"/>
      <c r="B14" s="30" t="s">
        <v>181</v>
      </c>
      <c r="C14" s="31">
        <v>0.168</v>
      </c>
      <c r="D14" s="32"/>
      <c r="E14" s="32"/>
      <c r="F14" s="32"/>
      <c r="G14" s="32"/>
      <c r="H14" s="32"/>
      <c r="I14" s="32"/>
      <c r="J14" s="32"/>
      <c r="K14" s="32"/>
      <c r="L14" s="32"/>
      <c r="M14" s="32">
        <v>0.168</v>
      </c>
      <c r="N14" s="32"/>
      <c r="O14" s="32"/>
      <c r="P14" s="32"/>
      <c r="Q14" s="32"/>
      <c r="R14" s="32"/>
      <c r="S14" s="32"/>
      <c r="T14" s="32"/>
      <c r="U14" s="10"/>
    </row>
    <row r="15" spans="1:21" ht="15">
      <c r="A15" s="91" t="s">
        <v>2</v>
      </c>
      <c r="B15" s="92"/>
      <c r="C15" s="27"/>
      <c r="D15" s="16">
        <f>SUM(D7:D14)</f>
        <v>0.005</v>
      </c>
      <c r="E15" s="16">
        <f>SUM(E7:E14)</f>
        <v>0.0066</v>
      </c>
      <c r="F15" s="16">
        <f>SUM(F7:F12)</f>
        <v>0.005</v>
      </c>
      <c r="G15" s="16">
        <f aca="true" t="shared" si="0" ref="G15:S15">SUM(G7:G14)</f>
        <v>0.07</v>
      </c>
      <c r="H15" s="23">
        <f t="shared" si="0"/>
        <v>0.005</v>
      </c>
      <c r="I15" s="16">
        <f t="shared" si="0"/>
        <v>0.15</v>
      </c>
      <c r="J15" s="16">
        <f t="shared" si="0"/>
        <v>0.024</v>
      </c>
      <c r="K15" s="16">
        <f t="shared" si="0"/>
        <v>0.01025</v>
      </c>
      <c r="L15" s="16">
        <f t="shared" si="0"/>
        <v>0.01</v>
      </c>
      <c r="M15" s="16">
        <f t="shared" si="0"/>
        <v>0.168</v>
      </c>
      <c r="N15" s="16">
        <f t="shared" si="0"/>
        <v>0.062</v>
      </c>
      <c r="O15" s="16">
        <v>0.04</v>
      </c>
      <c r="P15" s="16">
        <f t="shared" si="0"/>
        <v>0.05916</v>
      </c>
      <c r="Q15" s="16">
        <f t="shared" si="0"/>
        <v>0.0125</v>
      </c>
      <c r="R15" s="16">
        <f t="shared" si="0"/>
        <v>0.03</v>
      </c>
      <c r="S15" s="16">
        <f t="shared" si="0"/>
        <v>0.271</v>
      </c>
      <c r="T15" s="16"/>
      <c r="U15" s="10"/>
    </row>
    <row r="16" spans="1:21" ht="26.25" customHeight="1">
      <c r="A16" s="91" t="s">
        <v>3</v>
      </c>
      <c r="B16" s="92"/>
      <c r="C16" s="27"/>
      <c r="D16" s="16">
        <f>D15*F21</f>
        <v>0.015</v>
      </c>
      <c r="E16" s="16">
        <f>E15*F21</f>
        <v>0.019799999999999998</v>
      </c>
      <c r="F16" s="16">
        <f>F15*F21</f>
        <v>0.015</v>
      </c>
      <c r="G16" s="16">
        <f>G15*F21</f>
        <v>0.21000000000000002</v>
      </c>
      <c r="H16" s="16">
        <f>H15*F21</f>
        <v>0.015</v>
      </c>
      <c r="I16" s="16">
        <f>I15*F21</f>
        <v>0.44999999999999996</v>
      </c>
      <c r="J16" s="16">
        <f>J15*F21</f>
        <v>0.07200000000000001</v>
      </c>
      <c r="K16" s="16">
        <f>K15*F21</f>
        <v>0.03075</v>
      </c>
      <c r="L16" s="16">
        <f>L15*F21</f>
        <v>0.03</v>
      </c>
      <c r="M16" s="16">
        <f>M15*F21</f>
        <v>0.504</v>
      </c>
      <c r="N16" s="16">
        <f>N15*F21</f>
        <v>0.186</v>
      </c>
      <c r="O16" s="16">
        <f>O15*F21</f>
        <v>0.12</v>
      </c>
      <c r="P16" s="16">
        <f>P15*F21</f>
        <v>0.17748</v>
      </c>
      <c r="Q16" s="16">
        <f>Q15*F21</f>
        <v>0.037500000000000006</v>
      </c>
      <c r="R16" s="16">
        <f>R15*F21</f>
        <v>0.09</v>
      </c>
      <c r="S16" s="16">
        <f>S15*F21</f>
        <v>0.8130000000000001</v>
      </c>
      <c r="T16" s="16"/>
      <c r="U16" s="10"/>
    </row>
    <row r="17" spans="1:21" s="2" customFormat="1" ht="15">
      <c r="A17" s="93" t="s">
        <v>25</v>
      </c>
      <c r="B17" s="94"/>
      <c r="C17" s="28"/>
      <c r="D17" s="36">
        <f>D18*D15</f>
        <v>0.25</v>
      </c>
      <c r="E17" s="36">
        <f aca="true" t="shared" si="1" ref="E17:R17">E18*E15</f>
        <v>0.792</v>
      </c>
      <c r="F17" s="36">
        <f t="shared" si="1"/>
        <v>0.25</v>
      </c>
      <c r="G17" s="36">
        <f t="shared" si="1"/>
        <v>10.15</v>
      </c>
      <c r="H17" s="36">
        <f t="shared" si="1"/>
        <v>0.9575</v>
      </c>
      <c r="I17" s="36">
        <f t="shared" si="1"/>
        <v>13.665</v>
      </c>
      <c r="J17" s="36">
        <f t="shared" si="1"/>
        <v>1.992</v>
      </c>
      <c r="K17" s="36">
        <f>K18*K15</f>
        <v>7.6875</v>
      </c>
      <c r="L17" s="36">
        <f>L18*L15</f>
        <v>1.95</v>
      </c>
      <c r="M17" s="36">
        <f>M18*M15</f>
        <v>20.16</v>
      </c>
      <c r="N17" s="36">
        <f>N18*N15</f>
        <v>4.278</v>
      </c>
      <c r="O17" s="36">
        <f>O18*O15</f>
        <v>9.4</v>
      </c>
      <c r="P17" s="36">
        <f t="shared" si="1"/>
        <v>0</v>
      </c>
      <c r="Q17" s="36">
        <f t="shared" si="1"/>
        <v>0</v>
      </c>
      <c r="R17" s="36">
        <f t="shared" si="1"/>
        <v>0</v>
      </c>
      <c r="S17" s="36">
        <v>0</v>
      </c>
      <c r="T17" s="36">
        <f>SUM(D17:S17)</f>
        <v>71.532</v>
      </c>
      <c r="U17" s="21"/>
    </row>
    <row r="18" spans="1:21" ht="15">
      <c r="A18" s="95" t="s">
        <v>4</v>
      </c>
      <c r="B18" s="96"/>
      <c r="C18" s="34"/>
      <c r="D18" s="37">
        <v>50</v>
      </c>
      <c r="E18" s="37">
        <v>120</v>
      </c>
      <c r="F18" s="37">
        <v>50</v>
      </c>
      <c r="G18" s="37">
        <v>145</v>
      </c>
      <c r="H18" s="37">
        <v>191.5</v>
      </c>
      <c r="I18" s="37">
        <v>91.1</v>
      </c>
      <c r="J18" s="37">
        <v>83</v>
      </c>
      <c r="K18" s="37">
        <v>750</v>
      </c>
      <c r="L18" s="37">
        <v>195</v>
      </c>
      <c r="M18" s="37">
        <v>120</v>
      </c>
      <c r="N18" s="37">
        <v>69</v>
      </c>
      <c r="O18" s="37">
        <v>235</v>
      </c>
      <c r="P18" s="37">
        <v>0</v>
      </c>
      <c r="Q18" s="37">
        <v>0</v>
      </c>
      <c r="R18" s="37">
        <v>0</v>
      </c>
      <c r="S18" s="37">
        <v>0</v>
      </c>
      <c r="T18" s="37"/>
      <c r="U18" s="10"/>
    </row>
    <row r="19" spans="1:21" ht="15">
      <c r="A19" s="91" t="s">
        <v>5</v>
      </c>
      <c r="B19" s="92"/>
      <c r="C19" s="27"/>
      <c r="D19" s="36">
        <f>D16*D18</f>
        <v>0.75</v>
      </c>
      <c r="E19" s="36">
        <f>E16*E18</f>
        <v>2.376</v>
      </c>
      <c r="F19" s="36">
        <f aca="true" t="shared" si="2" ref="F19:S19">F16*F18</f>
        <v>0.75</v>
      </c>
      <c r="G19" s="36">
        <f t="shared" si="2"/>
        <v>30.450000000000003</v>
      </c>
      <c r="H19" s="36">
        <f t="shared" si="2"/>
        <v>2.8725</v>
      </c>
      <c r="I19" s="36">
        <f t="shared" si="2"/>
        <v>40.99499999999999</v>
      </c>
      <c r="J19" s="36">
        <f t="shared" si="2"/>
        <v>5.976000000000001</v>
      </c>
      <c r="K19" s="36">
        <f t="shared" si="2"/>
        <v>23.0625</v>
      </c>
      <c r="L19" s="36">
        <f t="shared" si="2"/>
        <v>5.85</v>
      </c>
      <c r="M19" s="36">
        <f t="shared" si="2"/>
        <v>60.480000000000004</v>
      </c>
      <c r="N19" s="36">
        <f t="shared" si="2"/>
        <v>12.834</v>
      </c>
      <c r="O19" s="36">
        <f>O16*O18</f>
        <v>28.2</v>
      </c>
      <c r="P19" s="36">
        <f t="shared" si="2"/>
        <v>0</v>
      </c>
      <c r="Q19" s="36">
        <f t="shared" si="2"/>
        <v>0</v>
      </c>
      <c r="R19" s="36">
        <f t="shared" si="2"/>
        <v>0</v>
      </c>
      <c r="S19" s="36">
        <f t="shared" si="2"/>
        <v>0</v>
      </c>
      <c r="T19" s="36">
        <f>SUM(D19:S19)</f>
        <v>214.596</v>
      </c>
      <c r="U19" s="10"/>
    </row>
    <row r="20" spans="1:20" ht="15">
      <c r="A20" s="17" t="s">
        <v>24</v>
      </c>
      <c r="B20" s="17"/>
      <c r="C20" s="17"/>
      <c r="D20" s="17"/>
      <c r="E20" s="20"/>
      <c r="F20" s="17"/>
      <c r="G20" s="17"/>
      <c r="H20" s="17"/>
      <c r="I20" s="17"/>
      <c r="J20" s="17"/>
      <c r="K20" s="22"/>
      <c r="L20" s="22"/>
      <c r="M20" s="22"/>
      <c r="N20" s="22"/>
      <c r="O20" s="22"/>
      <c r="P20" s="22"/>
      <c r="Q20" s="22"/>
      <c r="R20" s="22"/>
      <c r="S20" s="22"/>
      <c r="T20" s="9"/>
    </row>
    <row r="21" spans="1:20" ht="15">
      <c r="A21" s="19" t="s">
        <v>34</v>
      </c>
      <c r="B21" s="19"/>
      <c r="C21" s="19"/>
      <c r="D21" s="19"/>
      <c r="E21" s="19"/>
      <c r="F21" s="19">
        <v>3</v>
      </c>
      <c r="G21" s="19" t="s">
        <v>35</v>
      </c>
      <c r="H21" s="19"/>
      <c r="I21">
        <f>T19</f>
        <v>214.596</v>
      </c>
      <c r="J21" s="19"/>
      <c r="K21" s="18"/>
      <c r="L21" s="18"/>
      <c r="M21" s="18"/>
      <c r="N21" s="18"/>
      <c r="O21" s="18"/>
      <c r="P21" s="18"/>
      <c r="Q21" s="18"/>
      <c r="R21" s="18"/>
      <c r="S21" s="18"/>
      <c r="T21" s="9"/>
    </row>
    <row r="22" spans="1:20" ht="15">
      <c r="A22" s="87" t="s">
        <v>7</v>
      </c>
      <c r="B22" s="87"/>
      <c r="C22" s="87"/>
      <c r="D22" s="87"/>
      <c r="E22" s="87"/>
      <c r="F22" s="87"/>
      <c r="G22" s="87"/>
      <c r="H22" s="87"/>
      <c r="I22" s="87"/>
      <c r="J22" s="87"/>
      <c r="K22" s="18"/>
      <c r="L22" s="18"/>
      <c r="M22" s="18"/>
      <c r="N22" s="18"/>
      <c r="O22" s="18"/>
      <c r="P22" s="18"/>
      <c r="Q22" s="18"/>
      <c r="R22" s="18"/>
      <c r="S22" s="18"/>
      <c r="T22" s="9"/>
    </row>
    <row r="23" ht="15">
      <c r="C23" s="10"/>
    </row>
    <row r="24" ht="15">
      <c r="C24" s="10"/>
    </row>
  </sheetData>
  <sheetProtection/>
  <mergeCells count="13">
    <mergeCell ref="A22:J22"/>
    <mergeCell ref="A7:A14"/>
    <mergeCell ref="A15:B15"/>
    <mergeCell ref="A16:B16"/>
    <mergeCell ref="A17:B17"/>
    <mergeCell ref="A18:B18"/>
    <mergeCell ref="A19:B19"/>
    <mergeCell ref="P2:T2"/>
    <mergeCell ref="R3:T3"/>
    <mergeCell ref="A4:S4"/>
    <mergeCell ref="A5:B5"/>
    <mergeCell ref="A6:B6"/>
    <mergeCell ref="D6:T6"/>
  </mergeCells>
  <printOptions/>
  <pageMargins left="0.10416666666666667" right="0.17708333333333334" top="0.4375" bottom="0.010416666666666666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5"/>
  <sheetViews>
    <sheetView view="pageLayout" workbookViewId="0" topLeftCell="A1">
      <selection activeCell="K27" sqref="K27"/>
    </sheetView>
  </sheetViews>
  <sheetFormatPr defaultColWidth="9.140625" defaultRowHeight="15"/>
  <cols>
    <col min="1" max="1" width="5.00390625" style="0" customWidth="1"/>
    <col min="2" max="2" width="23.00390625" style="0" customWidth="1"/>
    <col min="3" max="3" width="5.421875" style="0" bestFit="1" customWidth="1"/>
    <col min="4" max="4" width="6.140625" style="0" customWidth="1"/>
    <col min="5" max="6" width="4.7109375" style="0" customWidth="1"/>
    <col min="7" max="7" width="5.421875" style="0" customWidth="1"/>
    <col min="8" max="8" width="5.7109375" style="0" customWidth="1"/>
    <col min="9" max="9" width="5.421875" style="0" customWidth="1"/>
    <col min="10" max="14" width="5.140625" style="0" customWidth="1"/>
    <col min="15" max="15" width="6.421875" style="0" bestFit="1" customWidth="1"/>
    <col min="16" max="16" width="5.8515625" style="0" customWidth="1"/>
    <col min="17" max="17" width="6.28125" style="0" customWidth="1"/>
    <col min="18" max="19" width="6.421875" style="0" customWidth="1"/>
    <col min="20" max="20" width="7.00390625" style="0" customWidth="1"/>
  </cols>
  <sheetData>
    <row r="1" spans="1:21" ht="15">
      <c r="A1" s="3" t="s">
        <v>16</v>
      </c>
      <c r="B1" s="3"/>
      <c r="C1" s="3"/>
      <c r="D1" s="3"/>
      <c r="Q1" t="s">
        <v>17</v>
      </c>
      <c r="U1" s="2"/>
    </row>
    <row r="2" spans="1:21" ht="15">
      <c r="A2" s="3" t="s">
        <v>115</v>
      </c>
      <c r="B2" s="3"/>
      <c r="C2" s="3"/>
      <c r="D2" s="3"/>
      <c r="E2" s="3"/>
      <c r="F2" s="3"/>
      <c r="G2" s="3"/>
      <c r="H2" s="3"/>
      <c r="Q2" t="s">
        <v>30</v>
      </c>
      <c r="U2" s="2"/>
    </row>
    <row r="3" spans="1:21" ht="15">
      <c r="A3" s="3" t="s">
        <v>47</v>
      </c>
      <c r="B3" s="106" t="s">
        <v>209</v>
      </c>
      <c r="C3" s="106"/>
      <c r="D3" s="106"/>
      <c r="Q3" t="s">
        <v>28</v>
      </c>
      <c r="T3" t="s">
        <v>26</v>
      </c>
      <c r="U3" s="2"/>
    </row>
    <row r="4" spans="1:22" ht="15">
      <c r="A4" s="107" t="s">
        <v>219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</row>
    <row r="5" spans="1:21" ht="72.75" customHeight="1">
      <c r="A5" s="99" t="s">
        <v>109</v>
      </c>
      <c r="B5" s="100"/>
      <c r="C5" s="15" t="s">
        <v>37</v>
      </c>
      <c r="D5" s="15" t="s">
        <v>56</v>
      </c>
      <c r="E5" s="14" t="s">
        <v>52</v>
      </c>
      <c r="F5" s="14" t="s">
        <v>55</v>
      </c>
      <c r="G5" s="14" t="s">
        <v>76</v>
      </c>
      <c r="H5" s="14" t="s">
        <v>205</v>
      </c>
      <c r="I5" s="14" t="s">
        <v>74</v>
      </c>
      <c r="J5" s="14" t="s">
        <v>188</v>
      </c>
      <c r="K5" s="14" t="s">
        <v>165</v>
      </c>
      <c r="L5" s="14" t="s">
        <v>45</v>
      </c>
      <c r="M5" s="14" t="s">
        <v>62</v>
      </c>
      <c r="N5" s="14" t="s">
        <v>88</v>
      </c>
      <c r="O5" s="14" t="s">
        <v>64</v>
      </c>
      <c r="P5" s="14" t="s">
        <v>213</v>
      </c>
      <c r="Q5" s="14" t="s">
        <v>66</v>
      </c>
      <c r="R5" s="14" t="s">
        <v>59</v>
      </c>
      <c r="S5" s="14" t="s">
        <v>163</v>
      </c>
      <c r="T5" s="14" t="s">
        <v>65</v>
      </c>
      <c r="U5" s="14" t="s">
        <v>6</v>
      </c>
    </row>
    <row r="6" spans="1:25" ht="15">
      <c r="A6" s="101"/>
      <c r="B6" s="102"/>
      <c r="C6" s="26"/>
      <c r="D6" s="103" t="s">
        <v>1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Y6" t="s">
        <v>36</v>
      </c>
    </row>
    <row r="7" spans="1:22" ht="19.5" customHeight="1">
      <c r="A7" s="88" t="s">
        <v>61</v>
      </c>
      <c r="B7" s="48" t="s">
        <v>55</v>
      </c>
      <c r="C7" s="31">
        <v>0.032</v>
      </c>
      <c r="D7" s="32"/>
      <c r="E7" s="32"/>
      <c r="F7" s="32">
        <v>0.032</v>
      </c>
      <c r="G7" s="32"/>
      <c r="H7" s="32"/>
      <c r="I7" s="32"/>
      <c r="J7" s="33"/>
      <c r="K7" s="33"/>
      <c r="L7" s="33"/>
      <c r="M7" s="33"/>
      <c r="N7" s="33"/>
      <c r="O7" s="32"/>
      <c r="P7" s="32"/>
      <c r="Q7" s="32"/>
      <c r="R7" s="32"/>
      <c r="S7" s="32"/>
      <c r="T7" s="32"/>
      <c r="U7" s="32"/>
      <c r="V7" s="10"/>
    </row>
    <row r="8" spans="1:22" ht="15.75" thickBot="1">
      <c r="A8" s="89"/>
      <c r="B8" s="29" t="s">
        <v>162</v>
      </c>
      <c r="C8" s="31">
        <v>0.25</v>
      </c>
      <c r="D8" s="32"/>
      <c r="E8" s="32"/>
      <c r="F8" s="32"/>
      <c r="G8" s="66">
        <v>0.0075</v>
      </c>
      <c r="H8" s="32"/>
      <c r="I8" s="32">
        <v>0.005</v>
      </c>
      <c r="J8" s="32"/>
      <c r="K8" s="32">
        <v>0.005</v>
      </c>
      <c r="L8" s="32"/>
      <c r="M8" s="32"/>
      <c r="N8" s="32">
        <v>0.08</v>
      </c>
      <c r="O8" s="32"/>
      <c r="P8" s="32"/>
      <c r="Q8" s="32">
        <v>0.00625</v>
      </c>
      <c r="R8" s="32">
        <v>0.012</v>
      </c>
      <c r="S8" s="32" t="s">
        <v>164</v>
      </c>
      <c r="T8" s="32"/>
      <c r="U8" s="32"/>
      <c r="V8" s="10"/>
    </row>
    <row r="9" spans="1:22" ht="15" customHeight="1" thickBot="1">
      <c r="A9" s="89"/>
      <c r="B9" s="29" t="s">
        <v>166</v>
      </c>
      <c r="C9" s="31">
        <v>0.09</v>
      </c>
      <c r="D9" s="32">
        <v>0.003</v>
      </c>
      <c r="E9" s="32"/>
      <c r="F9" s="32"/>
      <c r="G9" s="32"/>
      <c r="H9" s="32">
        <v>0.07</v>
      </c>
      <c r="I9" s="32"/>
      <c r="J9" s="32"/>
      <c r="K9" s="32"/>
      <c r="L9" s="32"/>
      <c r="M9" s="32"/>
      <c r="N9" s="32"/>
      <c r="O9" s="32"/>
      <c r="P9" s="32"/>
      <c r="Q9" s="32">
        <v>0.016</v>
      </c>
      <c r="R9" s="32">
        <v>0.016</v>
      </c>
      <c r="S9" s="32"/>
      <c r="T9" s="32"/>
      <c r="U9" s="32"/>
      <c r="V9" s="10"/>
    </row>
    <row r="10" spans="1:22" ht="15" customHeight="1" thickBot="1">
      <c r="A10" s="89"/>
      <c r="B10" s="29" t="s">
        <v>189</v>
      </c>
      <c r="C10" s="31">
        <v>0.15</v>
      </c>
      <c r="D10" s="32"/>
      <c r="E10" s="32"/>
      <c r="F10" s="32"/>
      <c r="G10" s="32"/>
      <c r="H10" s="32"/>
      <c r="I10" s="32"/>
      <c r="J10" s="32"/>
      <c r="K10" s="32">
        <v>0.0056</v>
      </c>
      <c r="L10" s="32"/>
      <c r="M10" s="32">
        <v>0.04</v>
      </c>
      <c r="N10" s="32"/>
      <c r="O10" s="32"/>
      <c r="P10" s="32"/>
      <c r="Q10" s="32"/>
      <c r="R10" s="32"/>
      <c r="S10" s="32"/>
      <c r="T10" s="32">
        <v>0.231</v>
      </c>
      <c r="U10" s="32"/>
      <c r="V10" s="10"/>
    </row>
    <row r="11" spans="1:22" ht="17.25" customHeight="1" thickBot="1">
      <c r="A11" s="89"/>
      <c r="B11" s="29" t="s">
        <v>187</v>
      </c>
      <c r="C11" s="31">
        <v>0.2</v>
      </c>
      <c r="D11" s="32"/>
      <c r="E11" s="32">
        <v>0.1</v>
      </c>
      <c r="F11" s="32"/>
      <c r="G11" s="32"/>
      <c r="H11" s="32"/>
      <c r="I11" s="32"/>
      <c r="J11" s="32">
        <v>0.005</v>
      </c>
      <c r="K11" s="32"/>
      <c r="L11" s="32">
        <v>0.015</v>
      </c>
      <c r="M11" s="32"/>
      <c r="N11" s="32"/>
      <c r="O11" s="32"/>
      <c r="P11" s="32"/>
      <c r="Q11" s="32"/>
      <c r="R11" s="32"/>
      <c r="S11" s="32"/>
      <c r="T11" s="32"/>
      <c r="U11" s="32"/>
      <c r="V11" s="10"/>
    </row>
    <row r="12" spans="1:22" ht="15.75" thickBot="1">
      <c r="A12" s="89"/>
      <c r="B12" s="29" t="s">
        <v>64</v>
      </c>
      <c r="C12" s="31">
        <v>0.05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>
        <v>0.05</v>
      </c>
      <c r="P12" s="32"/>
      <c r="Q12" s="32"/>
      <c r="R12" s="32"/>
      <c r="S12" s="32"/>
      <c r="T12" s="32"/>
      <c r="U12" s="32"/>
      <c r="V12" s="10"/>
    </row>
    <row r="13" spans="1:22" ht="15">
      <c r="A13" s="89"/>
      <c r="B13" s="30" t="s">
        <v>200</v>
      </c>
      <c r="C13" s="31">
        <v>0.1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>
        <v>0.1</v>
      </c>
      <c r="Q13" s="32"/>
      <c r="R13" s="32"/>
      <c r="S13" s="32"/>
      <c r="T13" s="32"/>
      <c r="U13" s="32"/>
      <c r="V13" s="10"/>
    </row>
    <row r="14" spans="1:22" ht="15">
      <c r="A14" s="89"/>
      <c r="B14" s="30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10"/>
    </row>
    <row r="15" spans="1:22" ht="15">
      <c r="A15" s="90"/>
      <c r="B15" s="30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10"/>
    </row>
    <row r="16" spans="1:22" ht="15">
      <c r="A16" s="91" t="s">
        <v>2</v>
      </c>
      <c r="B16" s="92"/>
      <c r="C16" s="27"/>
      <c r="D16" s="16">
        <f>SUM(D7:D12)</f>
        <v>0.003</v>
      </c>
      <c r="E16" s="16">
        <f aca="true" t="shared" si="0" ref="E16:T16">SUM(E7:E12)</f>
        <v>0.1</v>
      </c>
      <c r="F16" s="16">
        <v>0.032</v>
      </c>
      <c r="G16" s="16">
        <f t="shared" si="0"/>
        <v>0.0075</v>
      </c>
      <c r="H16" s="16">
        <f>SUM(H7:H12)</f>
        <v>0.07</v>
      </c>
      <c r="I16" s="16">
        <f t="shared" si="0"/>
        <v>0.005</v>
      </c>
      <c r="J16" s="16">
        <f t="shared" si="0"/>
        <v>0.005</v>
      </c>
      <c r="K16" s="16">
        <v>0.011</v>
      </c>
      <c r="L16" s="16">
        <v>0.015</v>
      </c>
      <c r="M16" s="16">
        <v>0.04</v>
      </c>
      <c r="N16" s="16">
        <v>0.08</v>
      </c>
      <c r="O16" s="16">
        <f t="shared" si="0"/>
        <v>0.05</v>
      </c>
      <c r="P16" s="16">
        <v>0.1</v>
      </c>
      <c r="Q16" s="16">
        <f t="shared" si="0"/>
        <v>0.02225</v>
      </c>
      <c r="R16" s="16">
        <f t="shared" si="0"/>
        <v>0.028</v>
      </c>
      <c r="S16" s="16">
        <v>0.01</v>
      </c>
      <c r="T16" s="16">
        <f t="shared" si="0"/>
        <v>0.231</v>
      </c>
      <c r="U16" s="16"/>
      <c r="V16" s="10"/>
    </row>
    <row r="17" spans="1:22" ht="26.25" customHeight="1">
      <c r="A17" s="91" t="s">
        <v>3</v>
      </c>
      <c r="B17" s="92"/>
      <c r="C17" s="27"/>
      <c r="D17" s="16">
        <f aca="true" t="shared" si="1" ref="D17:T17">D16*$H$22</f>
        <v>0.009000000000000001</v>
      </c>
      <c r="E17" s="16">
        <f t="shared" si="1"/>
        <v>0.30000000000000004</v>
      </c>
      <c r="F17" s="16">
        <f t="shared" si="1"/>
        <v>0.096</v>
      </c>
      <c r="G17" s="16">
        <f t="shared" si="1"/>
        <v>0.0225</v>
      </c>
      <c r="H17" s="16">
        <f t="shared" si="1"/>
        <v>0.21000000000000002</v>
      </c>
      <c r="I17" s="16">
        <f t="shared" si="1"/>
        <v>0.015</v>
      </c>
      <c r="J17" s="16">
        <f t="shared" si="1"/>
        <v>0.015</v>
      </c>
      <c r="K17" s="16">
        <f t="shared" si="1"/>
        <v>0.033</v>
      </c>
      <c r="L17" s="16">
        <f t="shared" si="1"/>
        <v>0.045</v>
      </c>
      <c r="M17" s="16">
        <f>M16*$H$22</f>
        <v>0.12</v>
      </c>
      <c r="N17" s="16">
        <f t="shared" si="1"/>
        <v>0.24</v>
      </c>
      <c r="O17" s="16">
        <f t="shared" si="1"/>
        <v>0.15000000000000002</v>
      </c>
      <c r="P17" s="16">
        <f t="shared" si="1"/>
        <v>0.30000000000000004</v>
      </c>
      <c r="Q17" s="16">
        <f t="shared" si="1"/>
        <v>0.06675</v>
      </c>
      <c r="R17" s="16">
        <f t="shared" si="1"/>
        <v>0.084</v>
      </c>
      <c r="S17" s="16">
        <f t="shared" si="1"/>
        <v>0.03</v>
      </c>
      <c r="T17" s="16">
        <f t="shared" si="1"/>
        <v>0.6930000000000001</v>
      </c>
      <c r="U17" s="16"/>
      <c r="V17" s="10"/>
    </row>
    <row r="18" spans="1:22" s="2" customFormat="1" ht="15">
      <c r="A18" s="93" t="s">
        <v>25</v>
      </c>
      <c r="B18" s="94"/>
      <c r="C18" s="28"/>
      <c r="D18" s="16">
        <f>D19*D16</f>
        <v>0.36</v>
      </c>
      <c r="E18" s="16">
        <f aca="true" t="shared" si="2" ref="E18:T18">E19*E16</f>
        <v>8.3</v>
      </c>
      <c r="F18" s="16">
        <f>F19*F16</f>
        <v>6.368</v>
      </c>
      <c r="G18" s="16">
        <f t="shared" si="2"/>
        <v>1.8375</v>
      </c>
      <c r="H18" s="16">
        <f t="shared" si="2"/>
        <v>16.1</v>
      </c>
      <c r="I18" s="16">
        <f t="shared" si="2"/>
        <v>0.9575</v>
      </c>
      <c r="J18" s="16">
        <f t="shared" si="2"/>
        <v>4</v>
      </c>
      <c r="K18" s="16">
        <f t="shared" si="2"/>
        <v>8.25</v>
      </c>
      <c r="L18" s="16">
        <f t="shared" si="2"/>
        <v>0.75</v>
      </c>
      <c r="M18" s="16">
        <f>M19*M16</f>
        <v>3.8000000000000003</v>
      </c>
      <c r="N18" s="16">
        <f t="shared" si="2"/>
        <v>0</v>
      </c>
      <c r="O18" s="16">
        <f t="shared" si="2"/>
        <v>3.45</v>
      </c>
      <c r="P18" s="16">
        <f t="shared" si="2"/>
        <v>19.5</v>
      </c>
      <c r="Q18" s="16">
        <f t="shared" si="2"/>
        <v>0</v>
      </c>
      <c r="R18" s="16">
        <f t="shared" si="2"/>
        <v>0</v>
      </c>
      <c r="S18" s="16">
        <f>S19*S16</f>
        <v>1.3055</v>
      </c>
      <c r="T18" s="16">
        <f t="shared" si="2"/>
        <v>0</v>
      </c>
      <c r="U18" s="16">
        <f>SUM(D18:T18)</f>
        <v>74.9785</v>
      </c>
      <c r="V18" s="21"/>
    </row>
    <row r="19" spans="1:22" ht="15">
      <c r="A19" s="95" t="s">
        <v>4</v>
      </c>
      <c r="B19" s="96"/>
      <c r="C19" s="34"/>
      <c r="D19" s="32">
        <v>120</v>
      </c>
      <c r="E19" s="32">
        <v>83</v>
      </c>
      <c r="F19" s="32">
        <v>199</v>
      </c>
      <c r="G19" s="32">
        <v>245</v>
      </c>
      <c r="H19" s="32">
        <v>230</v>
      </c>
      <c r="I19" s="32">
        <v>191.5</v>
      </c>
      <c r="J19" s="32">
        <v>800</v>
      </c>
      <c r="K19" s="32">
        <v>750</v>
      </c>
      <c r="L19" s="32">
        <v>50</v>
      </c>
      <c r="M19" s="32">
        <v>95</v>
      </c>
      <c r="N19" s="32"/>
      <c r="O19" s="32">
        <v>69</v>
      </c>
      <c r="P19" s="32">
        <v>195</v>
      </c>
      <c r="Q19" s="32">
        <v>0</v>
      </c>
      <c r="R19" s="32">
        <v>0</v>
      </c>
      <c r="S19" s="32">
        <v>130.55</v>
      </c>
      <c r="T19" s="32">
        <v>0</v>
      </c>
      <c r="U19" s="32"/>
      <c r="V19" s="10"/>
    </row>
    <row r="20" spans="1:22" ht="15">
      <c r="A20" s="91" t="s">
        <v>5</v>
      </c>
      <c r="B20" s="92"/>
      <c r="C20" s="27"/>
      <c r="D20" s="16">
        <f>D17*D19</f>
        <v>1.08</v>
      </c>
      <c r="E20" s="16">
        <f aca="true" t="shared" si="3" ref="E20:T20">E17*E19</f>
        <v>24.900000000000002</v>
      </c>
      <c r="F20" s="16">
        <f>F17*F19</f>
        <v>19.104</v>
      </c>
      <c r="G20" s="16">
        <f t="shared" si="3"/>
        <v>5.5125</v>
      </c>
      <c r="H20" s="16">
        <f t="shared" si="3"/>
        <v>48.300000000000004</v>
      </c>
      <c r="I20" s="16">
        <f t="shared" si="3"/>
        <v>2.8725</v>
      </c>
      <c r="J20" s="16">
        <f t="shared" si="3"/>
        <v>12</v>
      </c>
      <c r="K20" s="16">
        <f t="shared" si="3"/>
        <v>24.75</v>
      </c>
      <c r="L20" s="16">
        <f t="shared" si="3"/>
        <v>2.25</v>
      </c>
      <c r="M20" s="16">
        <f>M17*M19</f>
        <v>11.4</v>
      </c>
      <c r="N20" s="16">
        <f t="shared" si="3"/>
        <v>0</v>
      </c>
      <c r="O20" s="16">
        <f t="shared" si="3"/>
        <v>10.350000000000001</v>
      </c>
      <c r="P20" s="16">
        <f t="shared" si="3"/>
        <v>58.50000000000001</v>
      </c>
      <c r="Q20" s="16">
        <f t="shared" si="3"/>
        <v>0</v>
      </c>
      <c r="R20" s="16">
        <f t="shared" si="3"/>
        <v>0</v>
      </c>
      <c r="S20" s="16">
        <f>S17*S19</f>
        <v>3.9165</v>
      </c>
      <c r="T20" s="16">
        <f t="shared" si="3"/>
        <v>0</v>
      </c>
      <c r="U20" s="16">
        <f>SUM(D20:T20)</f>
        <v>224.93550000000002</v>
      </c>
      <c r="V20" s="10"/>
    </row>
    <row r="21" spans="1:21" ht="15">
      <c r="A21" s="17" t="s">
        <v>24</v>
      </c>
      <c r="B21" s="17"/>
      <c r="C21" s="17"/>
      <c r="D21" s="17"/>
      <c r="E21" s="20"/>
      <c r="F21" s="20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2"/>
      <c r="R21" s="22"/>
      <c r="S21" s="22"/>
      <c r="T21" s="22"/>
      <c r="U21" s="9"/>
    </row>
    <row r="22" spans="1:21" ht="15">
      <c r="A22" s="19" t="s">
        <v>34</v>
      </c>
      <c r="B22" s="19"/>
      <c r="C22" s="19"/>
      <c r="D22" s="19"/>
      <c r="E22" s="19"/>
      <c r="F22" s="19"/>
      <c r="G22" s="19"/>
      <c r="H22" s="19">
        <v>3</v>
      </c>
      <c r="I22" s="19" t="s">
        <v>35</v>
      </c>
      <c r="J22" s="19"/>
      <c r="K22" s="19"/>
      <c r="L22" s="19"/>
      <c r="M22" s="19"/>
      <c r="N22" s="19"/>
      <c r="O22" s="25">
        <f>U20</f>
        <v>224.93550000000002</v>
      </c>
      <c r="P22" s="19"/>
      <c r="Q22" s="18"/>
      <c r="R22" s="18"/>
      <c r="S22" s="18"/>
      <c r="T22" s="18"/>
      <c r="U22" s="9"/>
    </row>
    <row r="23" spans="1:21" ht="15">
      <c r="A23" s="87" t="s">
        <v>7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18"/>
      <c r="R23" s="18"/>
      <c r="S23" s="18"/>
      <c r="T23" s="18"/>
      <c r="U23" s="9"/>
    </row>
    <row r="24" ht="15">
      <c r="C24" s="10"/>
    </row>
    <row r="25" ht="15">
      <c r="C25" s="10"/>
    </row>
  </sheetData>
  <sheetProtection/>
  <mergeCells count="12">
    <mergeCell ref="A16:B16"/>
    <mergeCell ref="A17:B17"/>
    <mergeCell ref="A18:B18"/>
    <mergeCell ref="A19:B19"/>
    <mergeCell ref="A20:B20"/>
    <mergeCell ref="A23:P23"/>
    <mergeCell ref="B3:D3"/>
    <mergeCell ref="A4:V4"/>
    <mergeCell ref="A5:B5"/>
    <mergeCell ref="A6:B6"/>
    <mergeCell ref="D6:U6"/>
    <mergeCell ref="A7:A15"/>
  </mergeCells>
  <printOptions/>
  <pageMargins left="0.25" right="0.010416666666666666" top="0.4583333333333333" bottom="0.010416666666666666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56"/>
  <sheetViews>
    <sheetView tabSelected="1" view="pageBreakPreview" zoomScaleSheetLayoutView="100" workbookViewId="0" topLeftCell="A1">
      <selection activeCell="F5" sqref="F5:Y53"/>
    </sheetView>
  </sheetViews>
  <sheetFormatPr defaultColWidth="9.140625" defaultRowHeight="15"/>
  <cols>
    <col min="1" max="1" width="14.421875" style="0" customWidth="1"/>
    <col min="2" max="2" width="6.7109375" style="0" customWidth="1"/>
    <col min="3" max="3" width="5.57421875" style="0" customWidth="1"/>
    <col min="4" max="4" width="6.28125" style="0" customWidth="1"/>
    <col min="5" max="5" width="8.8515625" style="0" customWidth="1"/>
    <col min="6" max="6" width="6.421875" style="2" customWidth="1"/>
    <col min="7" max="7" width="6.421875" style="0" customWidth="1"/>
    <col min="8" max="8" width="6.57421875" style="0" customWidth="1"/>
    <col min="9" max="9" width="6.140625" style="0" customWidth="1"/>
    <col min="10" max="10" width="7.00390625" style="0" customWidth="1"/>
    <col min="11" max="11" width="6.8515625" style="0" customWidth="1"/>
    <col min="12" max="12" width="7.57421875" style="2" customWidth="1"/>
    <col min="13" max="13" width="7.00390625" style="0" customWidth="1"/>
    <col min="14" max="15" width="6.7109375" style="0" customWidth="1"/>
    <col min="16" max="16" width="6.140625" style="0" customWidth="1"/>
    <col min="17" max="18" width="7.7109375" style="0" customWidth="1"/>
    <col min="19" max="19" width="7.28125" style="0" customWidth="1"/>
    <col min="20" max="20" width="7.140625" style="0" customWidth="1"/>
    <col min="21" max="21" width="7.8515625" style="0" customWidth="1"/>
  </cols>
  <sheetData>
    <row r="1" spans="1:18" ht="15">
      <c r="A1" s="110" t="s">
        <v>22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</row>
    <row r="2" spans="1:18" ht="15">
      <c r="A2" s="97" t="s">
        <v>220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8" ht="15">
      <c r="A3" s="97" t="s">
        <v>53</v>
      </c>
      <c r="B3" s="97"/>
      <c r="C3" s="97"/>
      <c r="D3" s="97"/>
      <c r="E3" s="97"/>
      <c r="F3" s="97"/>
      <c r="G3" s="97"/>
      <c r="H3" s="97"/>
    </row>
    <row r="4" spans="1:8" ht="15">
      <c r="A4" s="111" t="s">
        <v>54</v>
      </c>
      <c r="B4" s="111"/>
      <c r="C4" s="111"/>
      <c r="D4" s="111"/>
      <c r="E4" s="111"/>
      <c r="F4" s="111"/>
      <c r="G4" s="111"/>
      <c r="H4" s="111"/>
    </row>
    <row r="5" spans="1:30" ht="26.25">
      <c r="A5" s="4" t="s">
        <v>8</v>
      </c>
      <c r="B5" s="112" t="s">
        <v>9</v>
      </c>
      <c r="C5" s="115" t="s">
        <v>10</v>
      </c>
      <c r="D5" s="116"/>
      <c r="E5" s="117"/>
      <c r="F5" s="13"/>
      <c r="G5" s="13"/>
      <c r="H5" s="13"/>
      <c r="I5" s="13"/>
      <c r="J5" s="13"/>
      <c r="K5" s="13"/>
      <c r="L5" s="13"/>
      <c r="M5" s="53"/>
      <c r="N5" s="53"/>
      <c r="O5" s="53"/>
      <c r="P5" s="49"/>
      <c r="Q5" s="49"/>
      <c r="R5" s="81"/>
      <c r="S5" s="81"/>
      <c r="T5" s="81"/>
      <c r="U5" s="81"/>
      <c r="V5" s="81"/>
      <c r="W5" s="81"/>
      <c r="X5" s="81"/>
      <c r="Y5" s="81"/>
      <c r="Z5" s="81"/>
      <c r="AA5" s="81"/>
      <c r="AB5" s="53"/>
      <c r="AC5" s="53"/>
      <c r="AD5" s="49"/>
    </row>
    <row r="6" spans="1:30" ht="15">
      <c r="A6" s="118" t="s">
        <v>11</v>
      </c>
      <c r="B6" s="113"/>
      <c r="C6" s="115" t="s">
        <v>12</v>
      </c>
      <c r="D6" s="116"/>
      <c r="E6" s="117"/>
      <c r="F6" s="11"/>
      <c r="G6" s="11"/>
      <c r="H6" s="11"/>
      <c r="I6" s="11"/>
      <c r="J6" s="11"/>
      <c r="K6" s="11"/>
      <c r="L6" s="11"/>
      <c r="M6" s="61"/>
      <c r="N6" s="73"/>
      <c r="O6" s="73"/>
      <c r="P6" s="55"/>
      <c r="Q6" s="55"/>
      <c r="R6" s="82"/>
      <c r="S6" s="77"/>
      <c r="T6" s="77"/>
      <c r="U6" s="77"/>
      <c r="V6" s="77"/>
      <c r="W6" s="77"/>
      <c r="X6" s="77"/>
      <c r="Y6" s="77"/>
      <c r="Z6" s="77"/>
      <c r="AA6" s="77"/>
      <c r="AB6" s="54"/>
      <c r="AC6" s="54"/>
      <c r="AD6" s="1"/>
    </row>
    <row r="7" spans="1:30" ht="25.5" customHeight="1">
      <c r="A7" s="119"/>
      <c r="B7" s="114"/>
      <c r="C7" s="4" t="s">
        <v>23</v>
      </c>
      <c r="D7" s="4" t="s">
        <v>13</v>
      </c>
      <c r="E7" s="4" t="s">
        <v>14</v>
      </c>
      <c r="F7" s="41"/>
      <c r="G7" s="41"/>
      <c r="H7" s="41"/>
      <c r="I7" s="41"/>
      <c r="J7" s="41"/>
      <c r="K7" s="42"/>
      <c r="L7" s="41"/>
      <c r="M7" s="62"/>
      <c r="N7" s="42"/>
      <c r="O7" s="42"/>
      <c r="P7" s="42"/>
      <c r="Q7" s="42"/>
      <c r="R7" s="83"/>
      <c r="S7" s="84"/>
      <c r="T7" s="84"/>
      <c r="U7" s="84"/>
      <c r="V7" s="84"/>
      <c r="W7" s="84"/>
      <c r="X7" s="84"/>
      <c r="Y7" s="84"/>
      <c r="Z7" s="84"/>
      <c r="AA7" s="84"/>
      <c r="AB7" s="43"/>
      <c r="AC7" s="43"/>
      <c r="AD7" s="1"/>
    </row>
    <row r="8" spans="1:30" ht="15">
      <c r="A8" s="6" t="s">
        <v>55</v>
      </c>
      <c r="B8" s="6" t="s">
        <v>15</v>
      </c>
      <c r="C8" s="5">
        <f>SUM(F8:AC8)</f>
        <v>0</v>
      </c>
      <c r="D8" s="5">
        <v>199</v>
      </c>
      <c r="E8" s="5">
        <f>PRODUCT(C8,D8)</f>
        <v>0</v>
      </c>
      <c r="F8" s="58"/>
      <c r="G8" s="58"/>
      <c r="H8" s="58"/>
      <c r="I8" s="56"/>
      <c r="J8" s="58"/>
      <c r="K8" s="60"/>
      <c r="L8" s="58"/>
      <c r="M8" s="58"/>
      <c r="N8" s="60"/>
      <c r="O8" s="60"/>
      <c r="P8" s="60"/>
      <c r="Q8" s="56"/>
      <c r="R8" s="76"/>
      <c r="S8" s="76"/>
      <c r="T8" s="76"/>
      <c r="U8" s="78"/>
      <c r="V8" s="76"/>
      <c r="W8" s="76"/>
      <c r="X8" s="76"/>
      <c r="Y8" s="76"/>
      <c r="Z8" s="76"/>
      <c r="AA8" s="76"/>
      <c r="AB8" s="65"/>
      <c r="AC8" s="63"/>
      <c r="AD8" s="51"/>
    </row>
    <row r="9" spans="1:30" ht="25.5">
      <c r="A9" s="6" t="s">
        <v>56</v>
      </c>
      <c r="B9" s="6" t="s">
        <v>15</v>
      </c>
      <c r="C9" s="5">
        <f>SUM(F9:AC9)</f>
        <v>0</v>
      </c>
      <c r="D9" s="5">
        <v>120</v>
      </c>
      <c r="E9" s="5">
        <f aca="true" t="shared" si="0" ref="E9:E53">PRODUCT(C9,D9)</f>
        <v>0</v>
      </c>
      <c r="F9" s="58"/>
      <c r="G9" s="58"/>
      <c r="H9" s="58"/>
      <c r="I9" s="72"/>
      <c r="J9" s="58"/>
      <c r="K9" s="60"/>
      <c r="L9" s="58"/>
      <c r="M9" s="58"/>
      <c r="N9" s="60"/>
      <c r="O9" s="60"/>
      <c r="P9" s="60"/>
      <c r="Q9" s="60"/>
      <c r="R9" s="76"/>
      <c r="S9" s="76"/>
      <c r="T9" s="76"/>
      <c r="U9" s="85"/>
      <c r="V9" s="76"/>
      <c r="W9" s="76"/>
      <c r="X9" s="76"/>
      <c r="Y9" s="76"/>
      <c r="Z9" s="76"/>
      <c r="AA9" s="76"/>
      <c r="AB9" s="65"/>
      <c r="AC9" s="76"/>
      <c r="AD9" s="51"/>
    </row>
    <row r="10" spans="1:30" ht="15">
      <c r="A10" s="7" t="s">
        <v>57</v>
      </c>
      <c r="B10" s="6" t="s">
        <v>15</v>
      </c>
      <c r="C10" s="5">
        <f aca="true" t="shared" si="1" ref="C10:C52">SUM(F10:AC10)</f>
        <v>0</v>
      </c>
      <c r="D10" s="5">
        <v>55</v>
      </c>
      <c r="E10" s="5">
        <f t="shared" si="0"/>
        <v>0</v>
      </c>
      <c r="F10" s="58"/>
      <c r="G10" s="58"/>
      <c r="H10" s="58"/>
      <c r="I10" s="56"/>
      <c r="J10" s="58"/>
      <c r="K10" s="60"/>
      <c r="L10" s="58"/>
      <c r="M10" s="58"/>
      <c r="N10" s="60"/>
      <c r="O10" s="60"/>
      <c r="P10" s="60"/>
      <c r="Q10" s="60"/>
      <c r="R10" s="76"/>
      <c r="S10" s="76"/>
      <c r="T10" s="76"/>
      <c r="U10" s="78"/>
      <c r="V10" s="76"/>
      <c r="W10" s="76"/>
      <c r="X10" s="76"/>
      <c r="Y10" s="76"/>
      <c r="Z10" s="76"/>
      <c r="AA10" s="76"/>
      <c r="AB10" s="65"/>
      <c r="AC10" s="76"/>
      <c r="AD10" s="51"/>
    </row>
    <row r="11" spans="1:30" ht="30">
      <c r="A11" s="7" t="s">
        <v>76</v>
      </c>
      <c r="B11" s="6" t="s">
        <v>15</v>
      </c>
      <c r="C11" s="5">
        <f t="shared" si="1"/>
        <v>0</v>
      </c>
      <c r="D11" s="5">
        <v>245</v>
      </c>
      <c r="E11" s="5">
        <f t="shared" si="0"/>
        <v>0</v>
      </c>
      <c r="F11" s="58"/>
      <c r="G11" s="58"/>
      <c r="H11" s="58"/>
      <c r="I11" s="56"/>
      <c r="J11" s="58"/>
      <c r="K11" s="60"/>
      <c r="L11" s="58"/>
      <c r="M11" s="58"/>
      <c r="N11" s="60"/>
      <c r="O11" s="60"/>
      <c r="P11" s="60"/>
      <c r="Q11" s="60"/>
      <c r="R11" s="76"/>
      <c r="S11" s="76"/>
      <c r="T11" s="76"/>
      <c r="U11" s="78"/>
      <c r="V11" s="76"/>
      <c r="W11" s="76"/>
      <c r="X11" s="76"/>
      <c r="Y11" s="76"/>
      <c r="Z11" s="76"/>
      <c r="AA11" s="76"/>
      <c r="AB11" s="65"/>
      <c r="AC11" s="76"/>
      <c r="AD11" s="51"/>
    </row>
    <row r="12" spans="1:30" ht="15" customHeight="1">
      <c r="A12" s="7" t="s">
        <v>94</v>
      </c>
      <c r="B12" s="6" t="s">
        <v>15</v>
      </c>
      <c r="C12" s="5">
        <f t="shared" si="1"/>
        <v>0</v>
      </c>
      <c r="D12" s="1">
        <v>550</v>
      </c>
      <c r="E12" s="5">
        <f t="shared" si="0"/>
        <v>0</v>
      </c>
      <c r="F12" s="59"/>
      <c r="G12" s="59"/>
      <c r="H12" s="59"/>
      <c r="I12" s="56"/>
      <c r="J12" s="59"/>
      <c r="K12" s="54"/>
      <c r="L12" s="59"/>
      <c r="M12" s="59"/>
      <c r="N12" s="54"/>
      <c r="O12" s="54"/>
      <c r="P12" s="54"/>
      <c r="Q12" s="54"/>
      <c r="R12" s="77"/>
      <c r="S12" s="77"/>
      <c r="T12" s="77"/>
      <c r="U12" s="78"/>
      <c r="V12" s="77"/>
      <c r="W12" s="77"/>
      <c r="X12" s="77"/>
      <c r="Y12" s="77"/>
      <c r="Z12" s="77"/>
      <c r="AA12" s="77"/>
      <c r="AB12" s="64"/>
      <c r="AC12" s="77"/>
      <c r="AD12" s="51"/>
    </row>
    <row r="13" spans="1:30" ht="15">
      <c r="A13" s="7" t="s">
        <v>62</v>
      </c>
      <c r="B13" s="6" t="s">
        <v>15</v>
      </c>
      <c r="C13" s="5">
        <f t="shared" si="1"/>
        <v>0</v>
      </c>
      <c r="D13" s="1">
        <v>95</v>
      </c>
      <c r="E13" s="5">
        <f t="shared" si="0"/>
        <v>0</v>
      </c>
      <c r="F13" s="59"/>
      <c r="G13" s="59"/>
      <c r="H13" s="59"/>
      <c r="I13" s="56"/>
      <c r="J13" s="59"/>
      <c r="K13" s="54"/>
      <c r="L13" s="59"/>
      <c r="M13" s="59"/>
      <c r="N13" s="54"/>
      <c r="O13" s="54"/>
      <c r="P13" s="54"/>
      <c r="Q13" s="54"/>
      <c r="R13" s="77"/>
      <c r="S13" s="77"/>
      <c r="T13" s="77"/>
      <c r="U13" s="78"/>
      <c r="V13" s="77"/>
      <c r="W13" s="77"/>
      <c r="X13" s="77"/>
      <c r="Y13" s="77"/>
      <c r="Z13" s="77"/>
      <c r="AA13" s="77"/>
      <c r="AB13" s="64"/>
      <c r="AC13" s="77"/>
      <c r="AD13" s="51"/>
    </row>
    <row r="14" spans="1:30" ht="15">
      <c r="A14" s="7" t="s">
        <v>63</v>
      </c>
      <c r="B14" s="6" t="s">
        <v>15</v>
      </c>
      <c r="C14" s="5">
        <f t="shared" si="1"/>
        <v>0</v>
      </c>
      <c r="D14" s="1">
        <v>500</v>
      </c>
      <c r="E14" s="5">
        <f t="shared" si="0"/>
        <v>0</v>
      </c>
      <c r="F14" s="59"/>
      <c r="G14" s="59"/>
      <c r="H14" s="59"/>
      <c r="I14" s="56"/>
      <c r="J14" s="59"/>
      <c r="K14" s="54"/>
      <c r="L14" s="59"/>
      <c r="M14" s="59"/>
      <c r="N14" s="54"/>
      <c r="O14" s="54"/>
      <c r="P14" s="54"/>
      <c r="Q14" s="54"/>
      <c r="R14" s="77"/>
      <c r="S14" s="77"/>
      <c r="T14" s="77"/>
      <c r="U14" s="78"/>
      <c r="V14" s="77"/>
      <c r="W14" s="77"/>
      <c r="X14" s="77"/>
      <c r="Y14" s="77"/>
      <c r="Z14" s="77"/>
      <c r="AA14" s="77"/>
      <c r="AB14" s="64"/>
      <c r="AC14" s="77"/>
      <c r="AD14" s="51"/>
    </row>
    <row r="15" spans="1:30" ht="15">
      <c r="A15" s="7" t="s">
        <v>45</v>
      </c>
      <c r="B15" s="6" t="s">
        <v>15</v>
      </c>
      <c r="C15" s="5">
        <f t="shared" si="1"/>
        <v>0</v>
      </c>
      <c r="D15" s="1">
        <v>50</v>
      </c>
      <c r="E15" s="5">
        <f t="shared" si="0"/>
        <v>0</v>
      </c>
      <c r="F15" s="59"/>
      <c r="G15" s="59"/>
      <c r="H15" s="59"/>
      <c r="I15" s="56"/>
      <c r="J15" s="59"/>
      <c r="K15" s="54"/>
      <c r="L15" s="59"/>
      <c r="M15" s="59"/>
      <c r="N15" s="54"/>
      <c r="O15" s="54"/>
      <c r="P15" s="54"/>
      <c r="Q15" s="54"/>
      <c r="R15" s="77"/>
      <c r="S15" s="77"/>
      <c r="T15" s="77"/>
      <c r="U15" s="78"/>
      <c r="V15" s="77"/>
      <c r="W15" s="77"/>
      <c r="X15" s="77"/>
      <c r="Y15" s="77"/>
      <c r="Z15" s="77"/>
      <c r="AA15" s="77"/>
      <c r="AB15" s="64"/>
      <c r="AC15" s="77"/>
      <c r="AD15" s="51"/>
    </row>
    <row r="16" spans="1:30" ht="15.75" customHeight="1">
      <c r="A16" s="7" t="s">
        <v>27</v>
      </c>
      <c r="B16" s="6" t="s">
        <v>15</v>
      </c>
      <c r="C16" s="5">
        <f t="shared" si="1"/>
        <v>0</v>
      </c>
      <c r="D16" s="1">
        <v>25</v>
      </c>
      <c r="E16" s="5">
        <f t="shared" si="0"/>
        <v>0</v>
      </c>
      <c r="F16" s="59"/>
      <c r="G16" s="59"/>
      <c r="H16" s="59"/>
      <c r="I16" s="56"/>
      <c r="J16" s="59"/>
      <c r="K16" s="54"/>
      <c r="L16" s="59"/>
      <c r="M16" s="59"/>
      <c r="N16" s="54"/>
      <c r="O16" s="54"/>
      <c r="P16" s="54"/>
      <c r="Q16" s="54"/>
      <c r="R16" s="77"/>
      <c r="S16" s="77"/>
      <c r="T16" s="77"/>
      <c r="U16" s="78"/>
      <c r="V16" s="77"/>
      <c r="W16" s="77"/>
      <c r="X16" s="77"/>
      <c r="Y16" s="77"/>
      <c r="Z16" s="77"/>
      <c r="AA16" s="77"/>
      <c r="AB16" s="64"/>
      <c r="AC16" s="77"/>
      <c r="AD16" s="51"/>
    </row>
    <row r="17" spans="1:30" ht="15">
      <c r="A17" s="7" t="s">
        <v>64</v>
      </c>
      <c r="B17" s="6" t="s">
        <v>15</v>
      </c>
      <c r="C17" s="5">
        <f t="shared" si="1"/>
        <v>0</v>
      </c>
      <c r="D17" s="1">
        <v>69</v>
      </c>
      <c r="E17" s="5">
        <f t="shared" si="0"/>
        <v>0</v>
      </c>
      <c r="F17" s="59"/>
      <c r="G17" s="59"/>
      <c r="H17" s="59"/>
      <c r="I17" s="56"/>
      <c r="J17" s="59"/>
      <c r="K17" s="54"/>
      <c r="L17" s="59"/>
      <c r="M17" s="59"/>
      <c r="N17" s="54"/>
      <c r="O17" s="54"/>
      <c r="P17" s="54"/>
      <c r="Q17" s="54"/>
      <c r="R17" s="77"/>
      <c r="S17" s="77"/>
      <c r="T17" s="77"/>
      <c r="U17" s="78"/>
      <c r="V17" s="77"/>
      <c r="W17" s="77"/>
      <c r="X17" s="77"/>
      <c r="Y17" s="77"/>
      <c r="Z17" s="77"/>
      <c r="AA17" s="77"/>
      <c r="AB17" s="64"/>
      <c r="AC17" s="77"/>
      <c r="AD17" s="51"/>
    </row>
    <row r="18" spans="1:30" ht="30">
      <c r="A18" s="7" t="s">
        <v>112</v>
      </c>
      <c r="B18" s="6" t="s">
        <v>15</v>
      </c>
      <c r="C18" s="5">
        <f t="shared" si="1"/>
        <v>0</v>
      </c>
      <c r="D18" s="1">
        <v>0</v>
      </c>
      <c r="E18" s="5">
        <f t="shared" si="0"/>
        <v>0</v>
      </c>
      <c r="F18" s="59"/>
      <c r="G18" s="59"/>
      <c r="H18" s="71"/>
      <c r="I18" s="56"/>
      <c r="J18" s="59"/>
      <c r="K18" s="54"/>
      <c r="L18" s="59"/>
      <c r="M18" s="59"/>
      <c r="N18" s="54"/>
      <c r="O18" s="54"/>
      <c r="P18" s="54"/>
      <c r="Q18" s="54"/>
      <c r="R18" s="77"/>
      <c r="S18" s="77"/>
      <c r="T18" s="79"/>
      <c r="U18" s="78"/>
      <c r="V18" s="77"/>
      <c r="W18" s="77"/>
      <c r="X18" s="77"/>
      <c r="Y18" s="77"/>
      <c r="Z18" s="77"/>
      <c r="AA18" s="77"/>
      <c r="AB18" s="64"/>
      <c r="AC18" s="77"/>
      <c r="AD18" s="51"/>
    </row>
    <row r="19" spans="1:30" ht="15">
      <c r="A19" s="7" t="s">
        <v>69</v>
      </c>
      <c r="B19" s="6" t="s">
        <v>15</v>
      </c>
      <c r="C19" s="5">
        <f t="shared" si="1"/>
        <v>0</v>
      </c>
      <c r="D19" s="1">
        <v>225</v>
      </c>
      <c r="E19" s="5">
        <f t="shared" si="0"/>
        <v>0</v>
      </c>
      <c r="F19" s="59"/>
      <c r="G19" s="59"/>
      <c r="H19" s="59"/>
      <c r="I19" s="56"/>
      <c r="J19" s="59"/>
      <c r="K19" s="54"/>
      <c r="L19" s="59"/>
      <c r="M19" s="59"/>
      <c r="N19" s="54"/>
      <c r="O19" s="54"/>
      <c r="P19" s="54"/>
      <c r="Q19" s="54"/>
      <c r="R19" s="77"/>
      <c r="S19" s="77"/>
      <c r="T19" s="77"/>
      <c r="U19" s="78"/>
      <c r="V19" s="77"/>
      <c r="W19" s="77"/>
      <c r="X19" s="77"/>
      <c r="Y19" s="77"/>
      <c r="Z19" s="77"/>
      <c r="AA19" s="77"/>
      <c r="AB19" s="64"/>
      <c r="AC19" s="77"/>
      <c r="AD19" s="51"/>
    </row>
    <row r="20" spans="1:30" ht="15">
      <c r="A20" s="7" t="s">
        <v>106</v>
      </c>
      <c r="B20" s="6" t="s">
        <v>15</v>
      </c>
      <c r="C20" s="5">
        <f t="shared" si="1"/>
        <v>0</v>
      </c>
      <c r="D20" s="1">
        <v>275</v>
      </c>
      <c r="E20" s="5">
        <f t="shared" si="0"/>
        <v>0</v>
      </c>
      <c r="F20" s="59"/>
      <c r="G20" s="59"/>
      <c r="H20" s="59"/>
      <c r="I20" s="56"/>
      <c r="J20" s="59"/>
      <c r="K20" s="54"/>
      <c r="L20" s="59"/>
      <c r="M20" s="59"/>
      <c r="N20" s="54"/>
      <c r="O20" s="54"/>
      <c r="P20" s="54"/>
      <c r="Q20" s="54"/>
      <c r="R20" s="77"/>
      <c r="S20" s="77"/>
      <c r="T20" s="77"/>
      <c r="U20" s="78"/>
      <c r="V20" s="77"/>
      <c r="W20" s="77"/>
      <c r="X20" s="77"/>
      <c r="Y20" s="77"/>
      <c r="Z20" s="77"/>
      <c r="AA20" s="77"/>
      <c r="AB20" s="64"/>
      <c r="AC20" s="77"/>
      <c r="AD20" s="51"/>
    </row>
    <row r="21" spans="1:30" ht="16.5" customHeight="1">
      <c r="A21" s="7" t="s">
        <v>52</v>
      </c>
      <c r="B21" s="6" t="s">
        <v>15</v>
      </c>
      <c r="C21" s="5">
        <f t="shared" si="1"/>
        <v>0</v>
      </c>
      <c r="D21" s="1">
        <v>83</v>
      </c>
      <c r="E21" s="5">
        <f t="shared" si="0"/>
        <v>0</v>
      </c>
      <c r="F21" s="59"/>
      <c r="G21" s="59"/>
      <c r="H21" s="59"/>
      <c r="I21" s="56"/>
      <c r="J21" s="59"/>
      <c r="K21" s="54"/>
      <c r="L21" s="59"/>
      <c r="M21" s="59"/>
      <c r="N21" s="54"/>
      <c r="O21" s="54"/>
      <c r="P21" s="54"/>
      <c r="Q21" s="54"/>
      <c r="R21" s="77"/>
      <c r="S21" s="77"/>
      <c r="T21" s="77"/>
      <c r="U21" s="78"/>
      <c r="V21" s="77"/>
      <c r="W21" s="77"/>
      <c r="X21" s="77"/>
      <c r="Y21" s="77"/>
      <c r="Z21" s="77"/>
      <c r="AA21" s="77"/>
      <c r="AB21" s="64"/>
      <c r="AC21" s="77"/>
      <c r="AD21" s="51"/>
    </row>
    <row r="22" spans="1:30" ht="16.5" customHeight="1">
      <c r="A22" s="7" t="s">
        <v>77</v>
      </c>
      <c r="B22" s="6" t="s">
        <v>15</v>
      </c>
      <c r="C22" s="5">
        <f t="shared" si="1"/>
        <v>0</v>
      </c>
      <c r="D22" s="1">
        <v>25</v>
      </c>
      <c r="E22" s="5">
        <f t="shared" si="0"/>
        <v>0</v>
      </c>
      <c r="F22" s="59"/>
      <c r="G22" s="59"/>
      <c r="H22" s="59"/>
      <c r="I22" s="56"/>
      <c r="J22" s="59"/>
      <c r="K22" s="54"/>
      <c r="L22" s="59"/>
      <c r="M22" s="59"/>
      <c r="N22" s="54"/>
      <c r="O22" s="54"/>
      <c r="P22" s="54"/>
      <c r="Q22" s="54"/>
      <c r="R22" s="77"/>
      <c r="S22" s="77"/>
      <c r="T22" s="77"/>
      <c r="U22" s="78"/>
      <c r="V22" s="77"/>
      <c r="W22" s="77"/>
      <c r="X22" s="77"/>
      <c r="Y22" s="77"/>
      <c r="Z22" s="77"/>
      <c r="AA22" s="77"/>
      <c r="AB22" s="64"/>
      <c r="AC22" s="77"/>
      <c r="AD22" s="51"/>
    </row>
    <row r="23" spans="1:30" ht="15">
      <c r="A23" s="7" t="s">
        <v>32</v>
      </c>
      <c r="B23" s="6" t="s">
        <v>15</v>
      </c>
      <c r="C23" s="5">
        <f t="shared" si="1"/>
        <v>0</v>
      </c>
      <c r="D23" s="1">
        <v>195</v>
      </c>
      <c r="E23" s="5">
        <f t="shared" si="0"/>
        <v>0</v>
      </c>
      <c r="F23" s="59"/>
      <c r="G23" s="59"/>
      <c r="H23" s="59"/>
      <c r="I23" s="56"/>
      <c r="J23" s="59"/>
      <c r="K23" s="54"/>
      <c r="L23" s="59"/>
      <c r="M23" s="59"/>
      <c r="N23" s="54"/>
      <c r="O23" s="54"/>
      <c r="P23" s="54"/>
      <c r="Q23" s="54"/>
      <c r="R23" s="77"/>
      <c r="S23" s="77"/>
      <c r="T23" s="77"/>
      <c r="U23" s="78"/>
      <c r="V23" s="77"/>
      <c r="W23" s="77"/>
      <c r="X23" s="77"/>
      <c r="Y23" s="77"/>
      <c r="Z23" s="77"/>
      <c r="AA23" s="77"/>
      <c r="AB23" s="64"/>
      <c r="AC23" s="77"/>
      <c r="AD23" s="51"/>
    </row>
    <row r="24" spans="1:30" ht="30">
      <c r="A24" s="7" t="s">
        <v>33</v>
      </c>
      <c r="B24" s="6" t="s">
        <v>15</v>
      </c>
      <c r="C24" s="5">
        <f t="shared" si="1"/>
        <v>0</v>
      </c>
      <c r="D24" s="1">
        <v>750</v>
      </c>
      <c r="E24" s="5">
        <f t="shared" si="0"/>
        <v>0</v>
      </c>
      <c r="F24" s="59"/>
      <c r="G24" s="71"/>
      <c r="H24" s="59"/>
      <c r="I24" s="56"/>
      <c r="J24" s="59"/>
      <c r="K24" s="54"/>
      <c r="L24" s="59"/>
      <c r="M24" s="59"/>
      <c r="N24" s="54"/>
      <c r="O24" s="54"/>
      <c r="P24" s="54"/>
      <c r="Q24" s="86"/>
      <c r="R24" s="77"/>
      <c r="S24" s="79"/>
      <c r="T24" s="77"/>
      <c r="U24" s="78"/>
      <c r="V24" s="77"/>
      <c r="W24" s="77"/>
      <c r="X24" s="77"/>
      <c r="Y24" s="77"/>
      <c r="Z24" s="77"/>
      <c r="AA24" s="77"/>
      <c r="AB24" s="64"/>
      <c r="AC24" s="79"/>
      <c r="AD24" s="51"/>
    </row>
    <row r="25" spans="1:30" ht="18.75" customHeight="1">
      <c r="A25" s="7" t="s">
        <v>179</v>
      </c>
      <c r="B25" s="6" t="s">
        <v>15</v>
      </c>
      <c r="C25" s="5">
        <f t="shared" si="1"/>
        <v>0</v>
      </c>
      <c r="D25" s="1">
        <v>120</v>
      </c>
      <c r="E25" s="5">
        <f t="shared" si="0"/>
        <v>0</v>
      </c>
      <c r="F25" s="59"/>
      <c r="G25" s="59"/>
      <c r="H25" s="59"/>
      <c r="I25" s="56"/>
      <c r="J25" s="59"/>
      <c r="K25" s="54"/>
      <c r="L25" s="59"/>
      <c r="M25" s="59"/>
      <c r="N25" s="54"/>
      <c r="O25" s="54"/>
      <c r="P25" s="54"/>
      <c r="Q25" s="54"/>
      <c r="R25" s="77"/>
      <c r="S25" s="77"/>
      <c r="T25" s="77"/>
      <c r="U25" s="78"/>
      <c r="V25" s="77"/>
      <c r="W25" s="77"/>
      <c r="X25" s="77"/>
      <c r="Y25" s="77"/>
      <c r="Z25" s="77"/>
      <c r="AA25" s="77"/>
      <c r="AB25" s="64"/>
      <c r="AC25" s="77"/>
      <c r="AD25" s="51"/>
    </row>
    <row r="26" spans="1:30" ht="15" customHeight="1">
      <c r="A26" s="44" t="s">
        <v>93</v>
      </c>
      <c r="B26" s="45" t="s">
        <v>15</v>
      </c>
      <c r="C26" s="46">
        <f t="shared" si="1"/>
        <v>0</v>
      </c>
      <c r="D26" s="41">
        <v>0</v>
      </c>
      <c r="E26" s="5">
        <f t="shared" si="0"/>
        <v>0</v>
      </c>
      <c r="F26" s="59"/>
      <c r="G26" s="59"/>
      <c r="H26" s="59"/>
      <c r="I26" s="72"/>
      <c r="J26" s="59"/>
      <c r="K26" s="54"/>
      <c r="L26" s="59"/>
      <c r="M26" s="59"/>
      <c r="N26" s="54"/>
      <c r="O26" s="54"/>
      <c r="P26" s="54"/>
      <c r="Q26" s="54"/>
      <c r="R26" s="77"/>
      <c r="S26" s="77"/>
      <c r="T26" s="77"/>
      <c r="U26" s="85"/>
      <c r="V26" s="77"/>
      <c r="W26" s="77"/>
      <c r="X26" s="77"/>
      <c r="Y26" s="77"/>
      <c r="Z26" s="77"/>
      <c r="AA26" s="77"/>
      <c r="AB26" s="64"/>
      <c r="AC26" s="77"/>
      <c r="AD26" s="51"/>
    </row>
    <row r="27" spans="1:30" ht="18.75" customHeight="1">
      <c r="A27" s="47" t="s">
        <v>84</v>
      </c>
      <c r="B27" s="45" t="s">
        <v>15</v>
      </c>
      <c r="C27" s="46">
        <f t="shared" si="1"/>
        <v>0</v>
      </c>
      <c r="D27" s="41">
        <v>190</v>
      </c>
      <c r="E27" s="5">
        <f t="shared" si="0"/>
        <v>0</v>
      </c>
      <c r="F27" s="59"/>
      <c r="G27" s="59"/>
      <c r="H27" s="59"/>
      <c r="I27" s="72"/>
      <c r="J27" s="59"/>
      <c r="K27" s="54"/>
      <c r="L27" s="59"/>
      <c r="M27" s="59"/>
      <c r="N27" s="54"/>
      <c r="O27" s="54"/>
      <c r="P27" s="54"/>
      <c r="Q27" s="54"/>
      <c r="R27" s="77"/>
      <c r="S27" s="77"/>
      <c r="T27" s="77"/>
      <c r="U27" s="85"/>
      <c r="V27" s="77"/>
      <c r="W27" s="77"/>
      <c r="X27" s="77"/>
      <c r="Y27" s="77"/>
      <c r="Z27" s="77"/>
      <c r="AA27" s="77"/>
      <c r="AB27" s="64"/>
      <c r="AC27" s="77"/>
      <c r="AD27" s="51"/>
    </row>
    <row r="28" spans="1:30" ht="14.25" customHeight="1">
      <c r="A28" s="47" t="s">
        <v>88</v>
      </c>
      <c r="B28" s="45" t="s">
        <v>15</v>
      </c>
      <c r="C28" s="46">
        <f t="shared" si="1"/>
        <v>0</v>
      </c>
      <c r="D28" s="41">
        <v>0</v>
      </c>
      <c r="E28" s="5">
        <f t="shared" si="0"/>
        <v>0</v>
      </c>
      <c r="F28" s="59"/>
      <c r="G28" s="59"/>
      <c r="H28" s="59"/>
      <c r="I28" s="72"/>
      <c r="J28" s="59"/>
      <c r="K28" s="54"/>
      <c r="L28" s="59"/>
      <c r="M28" s="59"/>
      <c r="N28" s="54"/>
      <c r="O28" s="54"/>
      <c r="P28" s="54"/>
      <c r="Q28" s="54"/>
      <c r="R28" s="77"/>
      <c r="S28" s="77"/>
      <c r="T28" s="77"/>
      <c r="U28" s="85"/>
      <c r="V28" s="77"/>
      <c r="W28" s="77"/>
      <c r="X28" s="77"/>
      <c r="Y28" s="77"/>
      <c r="Z28" s="77"/>
      <c r="AA28" s="77"/>
      <c r="AB28" s="64"/>
      <c r="AC28" s="77"/>
      <c r="AD28" s="51"/>
    </row>
    <row r="29" spans="1:30" ht="13.5" customHeight="1">
      <c r="A29" s="7" t="s">
        <v>77</v>
      </c>
      <c r="B29" s="6" t="s">
        <v>113</v>
      </c>
      <c r="C29" s="5">
        <f t="shared" si="1"/>
        <v>0</v>
      </c>
      <c r="D29" s="1">
        <v>43</v>
      </c>
      <c r="E29" s="5">
        <f t="shared" si="0"/>
        <v>0</v>
      </c>
      <c r="F29" s="59"/>
      <c r="G29" s="59"/>
      <c r="H29" s="59"/>
      <c r="I29" s="56"/>
      <c r="J29" s="59"/>
      <c r="K29" s="54"/>
      <c r="L29" s="59"/>
      <c r="M29" s="59"/>
      <c r="N29" s="54"/>
      <c r="O29" s="54"/>
      <c r="P29" s="54"/>
      <c r="Q29" s="54"/>
      <c r="R29" s="77"/>
      <c r="S29" s="77"/>
      <c r="T29" s="77"/>
      <c r="U29" s="78"/>
      <c r="V29" s="77"/>
      <c r="W29" s="77"/>
      <c r="X29" s="77"/>
      <c r="Y29" s="77"/>
      <c r="Z29" s="77"/>
      <c r="AA29" s="77"/>
      <c r="AB29" s="64"/>
      <c r="AC29" s="77"/>
      <c r="AD29" s="51"/>
    </row>
    <row r="30" spans="1:30" ht="15">
      <c r="A30" s="7" t="s">
        <v>161</v>
      </c>
      <c r="B30" s="6" t="s">
        <v>15</v>
      </c>
      <c r="C30" s="5">
        <f t="shared" si="1"/>
        <v>0</v>
      </c>
      <c r="D30" s="1">
        <v>160</v>
      </c>
      <c r="E30" s="5">
        <f t="shared" si="0"/>
        <v>0</v>
      </c>
      <c r="F30" s="59"/>
      <c r="G30" s="59"/>
      <c r="H30" s="59"/>
      <c r="I30" s="56"/>
      <c r="J30" s="59"/>
      <c r="K30" s="54"/>
      <c r="L30" s="59"/>
      <c r="M30" s="59"/>
      <c r="N30" s="54"/>
      <c r="O30" s="54"/>
      <c r="P30" s="54"/>
      <c r="Q30" s="56"/>
      <c r="R30" s="77"/>
      <c r="S30" s="77"/>
      <c r="T30" s="77"/>
      <c r="U30" s="78"/>
      <c r="V30" s="77"/>
      <c r="W30" s="77"/>
      <c r="X30" s="77"/>
      <c r="Y30" s="77"/>
      <c r="Z30" s="77"/>
      <c r="AA30" s="77"/>
      <c r="AB30" s="64"/>
      <c r="AC30" s="78"/>
      <c r="AD30" s="51"/>
    </row>
    <row r="31" spans="1:30" ht="16.5" customHeight="1">
      <c r="A31" s="7" t="s">
        <v>74</v>
      </c>
      <c r="B31" s="6" t="s">
        <v>15</v>
      </c>
      <c r="C31" s="5">
        <f t="shared" si="1"/>
        <v>0</v>
      </c>
      <c r="D31" s="1">
        <v>191.5</v>
      </c>
      <c r="E31" s="5">
        <f t="shared" si="0"/>
        <v>0</v>
      </c>
      <c r="F31" s="59"/>
      <c r="G31" s="59"/>
      <c r="H31" s="59"/>
      <c r="I31" s="56"/>
      <c r="J31" s="59"/>
      <c r="K31" s="54"/>
      <c r="L31" s="59"/>
      <c r="M31" s="59"/>
      <c r="N31" s="54"/>
      <c r="O31" s="54"/>
      <c r="P31" s="54"/>
      <c r="Q31" s="56"/>
      <c r="R31" s="77"/>
      <c r="S31" s="77"/>
      <c r="T31" s="77"/>
      <c r="U31" s="78"/>
      <c r="V31" s="77"/>
      <c r="W31" s="77"/>
      <c r="X31" s="77"/>
      <c r="Y31" s="77"/>
      <c r="Z31" s="77"/>
      <c r="AA31" s="77"/>
      <c r="AB31" s="64"/>
      <c r="AC31" s="78"/>
      <c r="AD31" s="51"/>
    </row>
    <row r="32" spans="1:30" ht="30" customHeight="1">
      <c r="A32" s="7" t="s">
        <v>85</v>
      </c>
      <c r="B32" s="6" t="s">
        <v>15</v>
      </c>
      <c r="C32" s="5">
        <f t="shared" si="1"/>
        <v>0</v>
      </c>
      <c r="D32" s="1">
        <v>200</v>
      </c>
      <c r="E32" s="5">
        <f t="shared" si="0"/>
        <v>0</v>
      </c>
      <c r="F32" s="59"/>
      <c r="G32" s="59"/>
      <c r="H32" s="59"/>
      <c r="I32" s="56"/>
      <c r="J32" s="59"/>
      <c r="K32" s="54"/>
      <c r="L32" s="59"/>
      <c r="M32" s="59"/>
      <c r="N32" s="54"/>
      <c r="O32" s="54"/>
      <c r="P32" s="54"/>
      <c r="Q32" s="56"/>
      <c r="R32" s="77"/>
      <c r="S32" s="77"/>
      <c r="T32" s="77"/>
      <c r="U32" s="78"/>
      <c r="V32" s="77"/>
      <c r="W32" s="77"/>
      <c r="X32" s="77"/>
      <c r="Y32" s="77"/>
      <c r="Z32" s="77"/>
      <c r="AA32" s="77"/>
      <c r="AB32" s="64"/>
      <c r="AC32" s="78"/>
      <c r="AD32" s="51"/>
    </row>
    <row r="33" spans="1:30" ht="16.5" customHeight="1">
      <c r="A33" s="7" t="s">
        <v>86</v>
      </c>
      <c r="B33" s="6" t="s">
        <v>15</v>
      </c>
      <c r="C33" s="5">
        <f t="shared" si="1"/>
        <v>0</v>
      </c>
      <c r="D33" s="1">
        <v>0</v>
      </c>
      <c r="E33" s="5">
        <f t="shared" si="0"/>
        <v>0</v>
      </c>
      <c r="F33" s="59"/>
      <c r="G33" s="59"/>
      <c r="H33" s="59"/>
      <c r="I33" s="56"/>
      <c r="J33" s="59"/>
      <c r="K33" s="54"/>
      <c r="L33" s="59"/>
      <c r="M33" s="59"/>
      <c r="N33" s="54"/>
      <c r="O33" s="54"/>
      <c r="P33" s="54"/>
      <c r="Q33" s="56"/>
      <c r="R33" s="77"/>
      <c r="S33" s="77"/>
      <c r="T33" s="77"/>
      <c r="U33" s="78"/>
      <c r="V33" s="77"/>
      <c r="W33" s="77"/>
      <c r="X33" s="77"/>
      <c r="Y33" s="77"/>
      <c r="Z33" s="77"/>
      <c r="AA33" s="77"/>
      <c r="AB33" s="64"/>
      <c r="AC33" s="63"/>
      <c r="AD33" s="51"/>
    </row>
    <row r="34" spans="1:30" ht="33" customHeight="1">
      <c r="A34" s="7" t="s">
        <v>89</v>
      </c>
      <c r="B34" s="6" t="s">
        <v>15</v>
      </c>
      <c r="C34" s="5">
        <f t="shared" si="1"/>
        <v>0</v>
      </c>
      <c r="D34" s="1">
        <v>87.5</v>
      </c>
      <c r="E34" s="5">
        <f t="shared" si="0"/>
        <v>0</v>
      </c>
      <c r="F34" s="59"/>
      <c r="G34" s="59"/>
      <c r="H34" s="59"/>
      <c r="I34" s="56"/>
      <c r="J34" s="59"/>
      <c r="K34" s="54"/>
      <c r="L34" s="59"/>
      <c r="M34" s="59"/>
      <c r="N34" s="54"/>
      <c r="O34" s="54"/>
      <c r="P34" s="54"/>
      <c r="Q34" s="56"/>
      <c r="R34" s="78"/>
      <c r="S34" s="77"/>
      <c r="T34" s="77"/>
      <c r="U34" s="77"/>
      <c r="V34" s="77"/>
      <c r="W34" s="77"/>
      <c r="X34" s="77"/>
      <c r="Y34" s="77"/>
      <c r="Z34" s="77"/>
      <c r="AA34" s="77"/>
      <c r="AB34" s="64"/>
      <c r="AC34" s="63"/>
      <c r="AD34" s="51"/>
    </row>
    <row r="35" spans="1:30" ht="17.25" customHeight="1">
      <c r="A35" s="7" t="s">
        <v>90</v>
      </c>
      <c r="B35" s="6" t="s">
        <v>15</v>
      </c>
      <c r="C35" s="5">
        <f t="shared" si="1"/>
        <v>0</v>
      </c>
      <c r="D35" s="1">
        <v>225</v>
      </c>
      <c r="E35" s="5">
        <f t="shared" si="0"/>
        <v>0</v>
      </c>
      <c r="F35" s="59"/>
      <c r="G35" s="59"/>
      <c r="H35" s="59"/>
      <c r="I35" s="56"/>
      <c r="J35" s="59"/>
      <c r="K35" s="54"/>
      <c r="L35" s="59"/>
      <c r="M35" s="59"/>
      <c r="N35" s="54"/>
      <c r="O35" s="54"/>
      <c r="P35" s="54"/>
      <c r="Q35" s="56"/>
      <c r="R35" s="77"/>
      <c r="S35" s="77"/>
      <c r="T35" s="77"/>
      <c r="U35" s="78"/>
      <c r="V35" s="77"/>
      <c r="W35" s="77"/>
      <c r="X35" s="77"/>
      <c r="Y35" s="77"/>
      <c r="Z35" s="77"/>
      <c r="AA35" s="77"/>
      <c r="AB35" s="64"/>
      <c r="AC35" s="63"/>
      <c r="AD35" s="51"/>
    </row>
    <row r="36" spans="1:30" ht="17.25" customHeight="1">
      <c r="A36" s="7" t="s">
        <v>163</v>
      </c>
      <c r="B36" s="6" t="s">
        <v>15</v>
      </c>
      <c r="C36" s="5">
        <f t="shared" si="1"/>
        <v>0</v>
      </c>
      <c r="D36" s="1">
        <v>130.55</v>
      </c>
      <c r="E36" s="5">
        <f t="shared" si="0"/>
        <v>0</v>
      </c>
      <c r="F36" s="59"/>
      <c r="G36" s="59"/>
      <c r="H36" s="59"/>
      <c r="I36" s="56"/>
      <c r="J36" s="59"/>
      <c r="K36" s="54"/>
      <c r="L36" s="59"/>
      <c r="M36" s="59"/>
      <c r="N36" s="54"/>
      <c r="O36" s="54"/>
      <c r="P36" s="54"/>
      <c r="Q36" s="56"/>
      <c r="R36" s="77"/>
      <c r="S36" s="77"/>
      <c r="T36" s="77"/>
      <c r="U36" s="78"/>
      <c r="V36" s="77"/>
      <c r="W36" s="77"/>
      <c r="X36" s="77"/>
      <c r="Y36" s="77"/>
      <c r="Z36" s="77"/>
      <c r="AA36" s="77"/>
      <c r="AB36" s="64"/>
      <c r="AC36" s="63"/>
      <c r="AD36" s="51"/>
    </row>
    <row r="37" spans="1:30" ht="17.25" customHeight="1">
      <c r="A37" s="7" t="s">
        <v>200</v>
      </c>
      <c r="B37" s="6" t="s">
        <v>15</v>
      </c>
      <c r="C37" s="5">
        <f t="shared" si="1"/>
        <v>0</v>
      </c>
      <c r="D37" s="1">
        <v>195</v>
      </c>
      <c r="E37" s="5">
        <f t="shared" si="0"/>
        <v>0</v>
      </c>
      <c r="F37" s="59"/>
      <c r="G37" s="59"/>
      <c r="H37" s="59"/>
      <c r="I37" s="56"/>
      <c r="J37" s="59"/>
      <c r="K37" s="54"/>
      <c r="L37" s="59"/>
      <c r="M37" s="59"/>
      <c r="N37" s="54"/>
      <c r="O37" s="54"/>
      <c r="P37" s="64"/>
      <c r="Q37" s="63"/>
      <c r="R37" s="77"/>
      <c r="S37" s="77"/>
      <c r="T37" s="77"/>
      <c r="U37" s="78"/>
      <c r="V37" s="77"/>
      <c r="W37" s="77"/>
      <c r="X37" s="77"/>
      <c r="Y37" s="77"/>
      <c r="Z37" s="77"/>
      <c r="AA37" s="77"/>
      <c r="AB37" s="64"/>
      <c r="AC37" s="63"/>
      <c r="AD37" s="51"/>
    </row>
    <row r="38" spans="1:30" ht="17.25" customHeight="1">
      <c r="A38" s="7" t="s">
        <v>188</v>
      </c>
      <c r="B38" s="6" t="s">
        <v>15</v>
      </c>
      <c r="C38" s="5">
        <f t="shared" si="1"/>
        <v>0</v>
      </c>
      <c r="D38" s="1">
        <v>800</v>
      </c>
      <c r="E38" s="5">
        <f t="shared" si="0"/>
        <v>0</v>
      </c>
      <c r="F38" s="59"/>
      <c r="G38" s="59"/>
      <c r="H38" s="59"/>
      <c r="I38" s="56"/>
      <c r="J38" s="59"/>
      <c r="K38" s="54"/>
      <c r="L38" s="59"/>
      <c r="M38" s="59"/>
      <c r="N38" s="54"/>
      <c r="O38" s="54"/>
      <c r="P38" s="54"/>
      <c r="Q38" s="56"/>
      <c r="R38" s="77"/>
      <c r="S38" s="77"/>
      <c r="T38" s="77"/>
      <c r="U38" s="78"/>
      <c r="V38" s="77"/>
      <c r="W38" s="77"/>
      <c r="X38" s="77"/>
      <c r="Y38" s="77"/>
      <c r="Z38" s="77"/>
      <c r="AA38" s="77"/>
      <c r="AB38" s="64"/>
      <c r="AC38" s="63"/>
      <c r="AD38" s="51"/>
    </row>
    <row r="39" spans="1:30" ht="16.5" customHeight="1">
      <c r="A39" s="7" t="s">
        <v>117</v>
      </c>
      <c r="B39" s="6" t="s">
        <v>15</v>
      </c>
      <c r="C39" s="5">
        <f t="shared" si="1"/>
        <v>0</v>
      </c>
      <c r="D39" s="1">
        <v>235</v>
      </c>
      <c r="E39" s="5">
        <f t="shared" si="0"/>
        <v>0</v>
      </c>
      <c r="F39" s="59"/>
      <c r="G39" s="59"/>
      <c r="H39" s="59"/>
      <c r="I39" s="56"/>
      <c r="J39" s="59"/>
      <c r="K39" s="54"/>
      <c r="L39" s="59"/>
      <c r="M39" s="59"/>
      <c r="N39" s="54"/>
      <c r="O39" s="54"/>
      <c r="P39" s="54"/>
      <c r="Q39" s="56"/>
      <c r="R39" s="77"/>
      <c r="S39" s="77"/>
      <c r="T39" s="77"/>
      <c r="U39" s="78"/>
      <c r="V39" s="77"/>
      <c r="W39" s="77"/>
      <c r="X39" s="77"/>
      <c r="Y39" s="77"/>
      <c r="Z39" s="77"/>
      <c r="AA39" s="77"/>
      <c r="AB39" s="64"/>
      <c r="AC39" s="78"/>
      <c r="AD39" s="51"/>
    </row>
    <row r="40" spans="1:30" ht="15.75" customHeight="1">
      <c r="A40" s="7" t="s">
        <v>100</v>
      </c>
      <c r="B40" s="6" t="s">
        <v>15</v>
      </c>
      <c r="C40" s="5">
        <f t="shared" si="1"/>
        <v>0</v>
      </c>
      <c r="D40" s="1">
        <v>55</v>
      </c>
      <c r="E40" s="5">
        <f t="shared" si="0"/>
        <v>0</v>
      </c>
      <c r="F40" s="59"/>
      <c r="G40" s="59"/>
      <c r="H40" s="59"/>
      <c r="I40" s="56"/>
      <c r="J40" s="59"/>
      <c r="K40" s="54"/>
      <c r="L40" s="59"/>
      <c r="M40" s="59"/>
      <c r="N40" s="54"/>
      <c r="O40" s="54"/>
      <c r="P40" s="54"/>
      <c r="Q40" s="56"/>
      <c r="R40" s="77"/>
      <c r="S40" s="77"/>
      <c r="T40" s="77"/>
      <c r="U40" s="78"/>
      <c r="V40" s="77"/>
      <c r="W40" s="77"/>
      <c r="X40" s="77"/>
      <c r="Y40" s="77"/>
      <c r="Z40" s="77"/>
      <c r="AA40" s="77"/>
      <c r="AB40" s="64"/>
      <c r="AC40" s="78"/>
      <c r="AD40" s="51"/>
    </row>
    <row r="41" spans="1:30" ht="17.25" customHeight="1">
      <c r="A41" s="7" t="s">
        <v>101</v>
      </c>
      <c r="B41" s="12" t="s">
        <v>15</v>
      </c>
      <c r="C41" s="5">
        <f t="shared" si="1"/>
        <v>0</v>
      </c>
      <c r="D41" s="1">
        <v>400</v>
      </c>
      <c r="E41" s="5">
        <f t="shared" si="0"/>
        <v>0</v>
      </c>
      <c r="F41" s="59"/>
      <c r="G41" s="59"/>
      <c r="H41" s="59"/>
      <c r="I41" s="56"/>
      <c r="J41" s="59"/>
      <c r="K41" s="54"/>
      <c r="L41" s="59"/>
      <c r="M41" s="59"/>
      <c r="N41" s="54"/>
      <c r="O41" s="54"/>
      <c r="P41" s="54"/>
      <c r="Q41" s="56"/>
      <c r="R41" s="77"/>
      <c r="S41" s="77"/>
      <c r="T41" s="77"/>
      <c r="U41" s="78"/>
      <c r="V41" s="77"/>
      <c r="W41" s="77"/>
      <c r="X41" s="77"/>
      <c r="Y41" s="77"/>
      <c r="Z41" s="77"/>
      <c r="AA41" s="77"/>
      <c r="AB41" s="64"/>
      <c r="AC41" s="78"/>
      <c r="AD41" s="51"/>
    </row>
    <row r="42" spans="1:30" ht="17.25" customHeight="1">
      <c r="A42" s="7" t="s">
        <v>202</v>
      </c>
      <c r="B42" s="12" t="s">
        <v>15</v>
      </c>
      <c r="C42" s="5">
        <f t="shared" si="1"/>
        <v>0</v>
      </c>
      <c r="D42" s="1">
        <v>285</v>
      </c>
      <c r="E42" s="5">
        <f t="shared" si="0"/>
        <v>0</v>
      </c>
      <c r="F42" s="59"/>
      <c r="G42" s="59"/>
      <c r="H42" s="59"/>
      <c r="I42" s="56"/>
      <c r="J42" s="59"/>
      <c r="K42" s="54"/>
      <c r="L42" s="59"/>
      <c r="M42" s="59"/>
      <c r="N42" s="54"/>
      <c r="O42" s="54"/>
      <c r="P42" s="54"/>
      <c r="Q42" s="56"/>
      <c r="R42" s="77"/>
      <c r="S42" s="77"/>
      <c r="T42" s="77"/>
      <c r="U42" s="78"/>
      <c r="V42" s="77"/>
      <c r="W42" s="77"/>
      <c r="X42" s="77"/>
      <c r="Y42" s="77"/>
      <c r="Z42" s="77"/>
      <c r="AA42" s="77"/>
      <c r="AB42" s="64"/>
      <c r="AC42" s="78"/>
      <c r="AD42" s="51"/>
    </row>
    <row r="43" spans="1:30" ht="15">
      <c r="A43" s="7" t="s">
        <v>103</v>
      </c>
      <c r="B43" s="12" t="s">
        <v>15</v>
      </c>
      <c r="C43" s="5">
        <f t="shared" si="1"/>
        <v>0</v>
      </c>
      <c r="D43" s="1">
        <v>230</v>
      </c>
      <c r="E43" s="5">
        <f t="shared" si="0"/>
        <v>0</v>
      </c>
      <c r="F43" s="59"/>
      <c r="G43" s="59"/>
      <c r="H43" s="59"/>
      <c r="I43" s="56"/>
      <c r="J43" s="59"/>
      <c r="K43" s="54"/>
      <c r="L43" s="59"/>
      <c r="M43" s="59"/>
      <c r="N43" s="54"/>
      <c r="O43" s="54"/>
      <c r="P43" s="54"/>
      <c r="Q43" s="56"/>
      <c r="R43" s="77"/>
      <c r="S43" s="77"/>
      <c r="T43" s="77"/>
      <c r="U43" s="78"/>
      <c r="V43" s="77"/>
      <c r="W43" s="77"/>
      <c r="X43" s="77"/>
      <c r="Y43" s="77"/>
      <c r="Z43" s="77"/>
      <c r="AA43" s="77"/>
      <c r="AB43" s="64"/>
      <c r="AC43" s="78"/>
      <c r="AD43" s="51"/>
    </row>
    <row r="44" spans="1:30" ht="15">
      <c r="A44" s="7" t="s">
        <v>104</v>
      </c>
      <c r="B44" s="12" t="s">
        <v>15</v>
      </c>
      <c r="C44" s="5">
        <f t="shared" si="1"/>
        <v>0</v>
      </c>
      <c r="D44" s="1"/>
      <c r="E44" s="5">
        <f t="shared" si="0"/>
        <v>0</v>
      </c>
      <c r="F44" s="59"/>
      <c r="G44" s="59"/>
      <c r="H44" s="59"/>
      <c r="I44" s="56"/>
      <c r="J44" s="59"/>
      <c r="K44" s="54"/>
      <c r="L44" s="59"/>
      <c r="M44" s="59"/>
      <c r="N44" s="54"/>
      <c r="O44" s="54"/>
      <c r="P44" s="54"/>
      <c r="Q44" s="56"/>
      <c r="R44" s="77"/>
      <c r="S44" s="77"/>
      <c r="T44" s="77"/>
      <c r="U44" s="78"/>
      <c r="V44" s="77"/>
      <c r="W44" s="77"/>
      <c r="X44" s="77"/>
      <c r="Y44" s="77"/>
      <c r="Z44" s="77"/>
      <c r="AA44" s="77"/>
      <c r="AB44" s="64"/>
      <c r="AC44" s="78"/>
      <c r="AD44" s="51"/>
    </row>
    <row r="45" spans="1:30" ht="15">
      <c r="A45" s="7" t="s">
        <v>105</v>
      </c>
      <c r="B45" s="12" t="s">
        <v>15</v>
      </c>
      <c r="C45" s="5">
        <f t="shared" si="1"/>
        <v>0</v>
      </c>
      <c r="D45" s="1">
        <v>85</v>
      </c>
      <c r="E45" s="5">
        <f t="shared" si="0"/>
        <v>0</v>
      </c>
      <c r="F45" s="59"/>
      <c r="G45" s="59"/>
      <c r="H45" s="59"/>
      <c r="I45" s="56"/>
      <c r="J45" s="59"/>
      <c r="K45" s="54"/>
      <c r="L45" s="59"/>
      <c r="M45" s="59"/>
      <c r="N45" s="54"/>
      <c r="O45" s="54"/>
      <c r="P45" s="54"/>
      <c r="Q45" s="56"/>
      <c r="R45" s="77"/>
      <c r="S45" s="77"/>
      <c r="T45" s="77"/>
      <c r="U45" s="78"/>
      <c r="V45" s="77"/>
      <c r="W45" s="77"/>
      <c r="X45" s="77"/>
      <c r="Y45" s="77"/>
      <c r="Z45" s="77"/>
      <c r="AA45" s="77"/>
      <c r="AB45" s="64"/>
      <c r="AC45" s="78"/>
      <c r="AD45" s="51"/>
    </row>
    <row r="46" spans="1:30" ht="15">
      <c r="A46" s="7" t="s">
        <v>114</v>
      </c>
      <c r="B46" s="12" t="s">
        <v>15</v>
      </c>
      <c r="C46" s="5">
        <f t="shared" si="1"/>
        <v>0</v>
      </c>
      <c r="D46" s="1">
        <v>145</v>
      </c>
      <c r="E46" s="5">
        <f t="shared" si="0"/>
        <v>0</v>
      </c>
      <c r="F46" s="59"/>
      <c r="G46" s="59"/>
      <c r="H46" s="59"/>
      <c r="I46" s="56"/>
      <c r="J46" s="59"/>
      <c r="K46" s="54"/>
      <c r="L46" s="59"/>
      <c r="M46" s="59"/>
      <c r="N46" s="54"/>
      <c r="O46" s="54"/>
      <c r="P46" s="54"/>
      <c r="Q46" s="56"/>
      <c r="R46" s="77"/>
      <c r="S46" s="77"/>
      <c r="T46" s="77"/>
      <c r="U46" s="78"/>
      <c r="V46" s="77"/>
      <c r="W46" s="77"/>
      <c r="X46" s="77"/>
      <c r="Y46" s="77"/>
      <c r="Z46" s="77"/>
      <c r="AA46" s="77"/>
      <c r="AB46" s="64"/>
      <c r="AC46" s="63"/>
      <c r="AD46" s="51"/>
    </row>
    <row r="47" spans="1:30" ht="15">
      <c r="A47" s="7" t="s">
        <v>167</v>
      </c>
      <c r="B47" s="12" t="s">
        <v>15</v>
      </c>
      <c r="C47" s="5">
        <f t="shared" si="1"/>
        <v>0</v>
      </c>
      <c r="D47" s="1">
        <v>91.1</v>
      </c>
      <c r="E47" s="5">
        <f t="shared" si="0"/>
        <v>0</v>
      </c>
      <c r="F47" s="59"/>
      <c r="G47" s="59"/>
      <c r="H47" s="59"/>
      <c r="I47" s="56"/>
      <c r="J47" s="59"/>
      <c r="K47" s="54"/>
      <c r="L47" s="59"/>
      <c r="M47" s="59"/>
      <c r="N47" s="54"/>
      <c r="O47" s="54"/>
      <c r="P47" s="54"/>
      <c r="Q47" s="56"/>
      <c r="R47" s="77"/>
      <c r="S47" s="77"/>
      <c r="T47" s="77"/>
      <c r="U47" s="78"/>
      <c r="V47" s="77"/>
      <c r="W47" s="77"/>
      <c r="X47" s="77"/>
      <c r="Y47" s="77"/>
      <c r="Z47" s="77"/>
      <c r="AA47" s="77"/>
      <c r="AB47" s="64"/>
      <c r="AC47" s="63"/>
      <c r="AD47" s="51"/>
    </row>
    <row r="48" spans="1:30" ht="15">
      <c r="A48" s="7" t="s">
        <v>203</v>
      </c>
      <c r="B48" s="12" t="s">
        <v>15</v>
      </c>
      <c r="C48" s="5">
        <f t="shared" si="1"/>
        <v>0</v>
      </c>
      <c r="D48" s="1">
        <v>380</v>
      </c>
      <c r="E48" s="5">
        <f t="shared" si="0"/>
        <v>0</v>
      </c>
      <c r="F48" s="59"/>
      <c r="G48" s="59"/>
      <c r="H48" s="59"/>
      <c r="I48" s="56"/>
      <c r="J48" s="59"/>
      <c r="K48" s="54"/>
      <c r="L48" s="59"/>
      <c r="M48" s="59"/>
      <c r="N48" s="54"/>
      <c r="O48" s="54"/>
      <c r="P48" s="54"/>
      <c r="Q48" s="56"/>
      <c r="R48" s="77"/>
      <c r="S48" s="77"/>
      <c r="T48" s="77"/>
      <c r="U48" s="78"/>
      <c r="V48" s="77"/>
      <c r="W48" s="77"/>
      <c r="X48" s="77"/>
      <c r="Y48" s="77"/>
      <c r="Z48" s="77"/>
      <c r="AA48" s="77"/>
      <c r="AB48" s="64"/>
      <c r="AC48" s="63"/>
      <c r="AD48" s="51"/>
    </row>
    <row r="49" spans="1:30" ht="30">
      <c r="A49" s="7" t="s">
        <v>159</v>
      </c>
      <c r="B49" s="12" t="s">
        <v>15</v>
      </c>
      <c r="C49" s="5">
        <f t="shared" si="1"/>
        <v>0</v>
      </c>
      <c r="D49" s="1">
        <v>50</v>
      </c>
      <c r="E49" s="5">
        <f t="shared" si="0"/>
        <v>0</v>
      </c>
      <c r="F49" s="59"/>
      <c r="G49" s="59"/>
      <c r="H49" s="59"/>
      <c r="I49" s="56"/>
      <c r="J49" s="59"/>
      <c r="K49" s="54"/>
      <c r="L49" s="59"/>
      <c r="M49" s="59"/>
      <c r="N49" s="54"/>
      <c r="O49" s="54"/>
      <c r="P49" s="54"/>
      <c r="Q49" s="56"/>
      <c r="R49" s="77"/>
      <c r="S49" s="77"/>
      <c r="T49" s="77"/>
      <c r="U49" s="78"/>
      <c r="V49" s="77"/>
      <c r="W49" s="77"/>
      <c r="X49" s="77"/>
      <c r="Y49" s="77"/>
      <c r="Z49" s="77"/>
      <c r="AA49" s="77"/>
      <c r="AB49" s="64"/>
      <c r="AC49" s="63"/>
      <c r="AD49" s="51"/>
    </row>
    <row r="50" spans="1:30" ht="15">
      <c r="A50" s="7" t="s">
        <v>199</v>
      </c>
      <c r="B50" s="12" t="s">
        <v>15</v>
      </c>
      <c r="C50" s="5">
        <f t="shared" si="1"/>
        <v>0</v>
      </c>
      <c r="D50" s="1">
        <v>185</v>
      </c>
      <c r="E50" s="5">
        <f t="shared" si="0"/>
        <v>0</v>
      </c>
      <c r="F50" s="59"/>
      <c r="G50" s="59"/>
      <c r="H50" s="59"/>
      <c r="I50" s="56"/>
      <c r="J50" s="59"/>
      <c r="K50" s="54"/>
      <c r="L50" s="59"/>
      <c r="M50" s="59"/>
      <c r="N50" s="54"/>
      <c r="O50" s="54"/>
      <c r="P50" s="64"/>
      <c r="Q50" s="63"/>
      <c r="R50" s="77"/>
      <c r="S50" s="77"/>
      <c r="T50" s="77"/>
      <c r="U50" s="78"/>
      <c r="V50" s="77"/>
      <c r="W50" s="77"/>
      <c r="X50" s="77"/>
      <c r="Y50" s="77"/>
      <c r="Z50" s="77"/>
      <c r="AA50" s="77"/>
      <c r="AB50" s="64"/>
      <c r="AC50" s="63"/>
      <c r="AD50" s="51"/>
    </row>
    <row r="51" spans="1:30" ht="16.5" customHeight="1">
      <c r="A51" s="7" t="s">
        <v>123</v>
      </c>
      <c r="B51" s="12" t="s">
        <v>15</v>
      </c>
      <c r="C51" s="5">
        <f t="shared" si="1"/>
        <v>0</v>
      </c>
      <c r="D51" s="1">
        <v>57</v>
      </c>
      <c r="E51" s="5">
        <f t="shared" si="0"/>
        <v>0</v>
      </c>
      <c r="F51" s="59"/>
      <c r="G51" s="59"/>
      <c r="H51" s="59"/>
      <c r="I51" s="56"/>
      <c r="J51" s="59"/>
      <c r="K51" s="54"/>
      <c r="L51" s="59"/>
      <c r="M51" s="59"/>
      <c r="N51" s="54"/>
      <c r="O51" s="54"/>
      <c r="P51" s="64"/>
      <c r="Q51" s="63"/>
      <c r="R51" s="77"/>
      <c r="S51" s="77"/>
      <c r="T51" s="77"/>
      <c r="U51" s="78"/>
      <c r="V51" s="77"/>
      <c r="W51" s="77"/>
      <c r="X51" s="77"/>
      <c r="Y51" s="77"/>
      <c r="Z51" s="77"/>
      <c r="AA51" s="77"/>
      <c r="AB51" s="64"/>
      <c r="AC51" s="63"/>
      <c r="AD51" s="51"/>
    </row>
    <row r="52" spans="1:30" ht="16.5" customHeight="1">
      <c r="A52" s="7" t="s">
        <v>116</v>
      </c>
      <c r="B52" s="12" t="s">
        <v>201</v>
      </c>
      <c r="C52" s="5">
        <f t="shared" si="1"/>
        <v>0</v>
      </c>
      <c r="D52" s="1">
        <v>5.4</v>
      </c>
      <c r="E52" s="5">
        <f t="shared" si="0"/>
        <v>0</v>
      </c>
      <c r="F52" s="59"/>
      <c r="G52" s="59"/>
      <c r="H52" s="59"/>
      <c r="I52" s="56"/>
      <c r="J52" s="59"/>
      <c r="K52" s="54"/>
      <c r="L52" s="59"/>
      <c r="M52" s="59"/>
      <c r="N52" s="54"/>
      <c r="O52" s="54"/>
      <c r="P52" s="64"/>
      <c r="Q52" s="63"/>
      <c r="R52" s="77"/>
      <c r="S52" s="77"/>
      <c r="T52" s="77"/>
      <c r="U52" s="78"/>
      <c r="V52" s="77"/>
      <c r="W52" s="77"/>
      <c r="X52" s="77"/>
      <c r="Y52" s="77"/>
      <c r="Z52" s="77"/>
      <c r="AA52" s="77"/>
      <c r="AB52" s="59"/>
      <c r="AC52" s="59"/>
      <c r="AD52" s="51"/>
    </row>
    <row r="53" spans="1:30" ht="16.5" customHeight="1">
      <c r="A53" s="7" t="s">
        <v>157</v>
      </c>
      <c r="B53" s="12" t="s">
        <v>15</v>
      </c>
      <c r="C53" s="5">
        <f>SUM(F53:AA53)</f>
        <v>0</v>
      </c>
      <c r="D53" s="1">
        <v>100</v>
      </c>
      <c r="E53" s="5">
        <f t="shared" si="0"/>
        <v>0</v>
      </c>
      <c r="F53" s="59"/>
      <c r="G53" s="59"/>
      <c r="H53" s="59"/>
      <c r="I53" s="56"/>
      <c r="J53" s="59"/>
      <c r="K53" s="54"/>
      <c r="L53" s="59"/>
      <c r="M53" s="59"/>
      <c r="N53" s="54"/>
      <c r="O53" s="54"/>
      <c r="P53" s="64"/>
      <c r="Q53" s="63"/>
      <c r="R53" s="77"/>
      <c r="S53" s="77"/>
      <c r="T53" s="77"/>
      <c r="U53" s="78"/>
      <c r="V53" s="77"/>
      <c r="W53" s="77"/>
      <c r="X53" s="77"/>
      <c r="Y53" s="77"/>
      <c r="Z53" s="77"/>
      <c r="AA53" s="77"/>
      <c r="AB53" s="59"/>
      <c r="AC53" s="59"/>
      <c r="AD53" s="51"/>
    </row>
    <row r="54" spans="1:30" ht="15">
      <c r="A54" s="8"/>
      <c r="B54" s="1"/>
      <c r="C54" s="1"/>
      <c r="D54" s="1"/>
      <c r="E54" s="24">
        <f>SUM(E8:E53)</f>
        <v>0</v>
      </c>
      <c r="F54" s="59"/>
      <c r="G54" s="50"/>
      <c r="H54" s="50"/>
      <c r="I54" s="50"/>
      <c r="J54" s="50"/>
      <c r="K54" s="50"/>
      <c r="L54" s="50"/>
      <c r="M54" s="59"/>
      <c r="N54" s="64"/>
      <c r="O54" s="63"/>
      <c r="P54" s="63"/>
      <c r="Q54" s="63"/>
      <c r="R54" s="52"/>
      <c r="S54" s="63"/>
      <c r="T54" s="52"/>
      <c r="U54" s="59"/>
      <c r="V54" s="56"/>
      <c r="W54" s="56"/>
      <c r="X54" s="56"/>
      <c r="Y54" s="59"/>
      <c r="Z54" s="54"/>
      <c r="AA54" s="59"/>
      <c r="AB54" s="56"/>
      <c r="AC54" s="56"/>
      <c r="AD54" s="51"/>
    </row>
    <row r="55" spans="1:18" ht="15">
      <c r="A55" s="97" t="s">
        <v>51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5">
      <c r="A56" s="109" t="s">
        <v>50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</row>
  </sheetData>
  <sheetProtection/>
  <mergeCells count="10">
    <mergeCell ref="A55:R55"/>
    <mergeCell ref="A56:R56"/>
    <mergeCell ref="A1:R1"/>
    <mergeCell ref="A2:R2"/>
    <mergeCell ref="A3:H3"/>
    <mergeCell ref="A4:H4"/>
    <mergeCell ref="B5:B7"/>
    <mergeCell ref="C5:E5"/>
    <mergeCell ref="A6:A7"/>
    <mergeCell ref="C6:E6"/>
  </mergeCells>
  <printOptions/>
  <pageMargins left="0.07291666666666667" right="0.010416666666666666" top="0.75" bottom="0.062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4"/>
  <sheetViews>
    <sheetView view="pageLayout" workbookViewId="0" topLeftCell="A1">
      <selection activeCell="Q26" sqref="Q26"/>
    </sheetView>
  </sheetViews>
  <sheetFormatPr defaultColWidth="9.140625" defaultRowHeight="15"/>
  <cols>
    <col min="1" max="1" width="5.00390625" style="0" customWidth="1"/>
    <col min="2" max="2" width="23.00390625" style="0" customWidth="1"/>
    <col min="3" max="3" width="5.421875" style="0" bestFit="1" customWidth="1"/>
    <col min="4" max="4" width="6.140625" style="0" customWidth="1"/>
    <col min="5" max="5" width="5.421875" style="0" customWidth="1"/>
    <col min="6" max="6" width="5.28125" style="0" customWidth="1"/>
    <col min="7" max="7" width="5.7109375" style="0" customWidth="1"/>
    <col min="8" max="8" width="5.421875" style="0" customWidth="1"/>
    <col min="9" max="10" width="6.7109375" style="0" customWidth="1"/>
    <col min="11" max="11" width="4.421875" style="0" customWidth="1"/>
    <col min="12" max="13" width="4.7109375" style="0" customWidth="1"/>
    <col min="14" max="14" width="5.7109375" style="0" customWidth="1"/>
    <col min="15" max="15" width="6.421875" style="0" customWidth="1"/>
    <col min="16" max="16" width="4.28125" style="0" customWidth="1"/>
    <col min="17" max="17" width="6.421875" style="0" customWidth="1"/>
    <col min="18" max="18" width="6.28125" style="0" customWidth="1"/>
    <col min="19" max="19" width="6.421875" style="0" customWidth="1"/>
    <col min="20" max="20" width="4.57421875" style="0" customWidth="1"/>
    <col min="21" max="21" width="4.7109375" style="0" customWidth="1"/>
  </cols>
  <sheetData>
    <row r="1" spans="1:22" ht="15">
      <c r="A1" s="3" t="s">
        <v>16</v>
      </c>
      <c r="B1" s="3"/>
      <c r="C1" s="3"/>
      <c r="D1" s="3"/>
      <c r="R1" t="s">
        <v>17</v>
      </c>
      <c r="U1" s="2"/>
      <c r="V1" s="2"/>
    </row>
    <row r="2" spans="1:22" ht="15">
      <c r="A2" s="3" t="s">
        <v>115</v>
      </c>
      <c r="B2" s="3"/>
      <c r="C2" s="3"/>
      <c r="D2" s="3"/>
      <c r="E2" s="3"/>
      <c r="F2" s="3"/>
      <c r="G2" s="3"/>
      <c r="R2" t="s">
        <v>30</v>
      </c>
      <c r="U2" s="2"/>
      <c r="V2" s="2"/>
    </row>
    <row r="3" spans="1:22" ht="15">
      <c r="A3" s="3" t="s">
        <v>47</v>
      </c>
      <c r="B3" s="106" t="s">
        <v>209</v>
      </c>
      <c r="C3" s="106"/>
      <c r="D3" s="106"/>
      <c r="R3" t="s">
        <v>28</v>
      </c>
      <c r="U3" s="9" t="s">
        <v>26</v>
      </c>
      <c r="V3" s="2"/>
    </row>
    <row r="4" spans="1:23" ht="15">
      <c r="A4" s="107" t="s">
        <v>222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</row>
    <row r="5" spans="1:22" ht="72.75" customHeight="1">
      <c r="A5" s="99" t="s">
        <v>38</v>
      </c>
      <c r="B5" s="100"/>
      <c r="C5" s="15" t="s">
        <v>37</v>
      </c>
      <c r="D5" s="15" t="s">
        <v>56</v>
      </c>
      <c r="E5" s="14" t="s">
        <v>68</v>
      </c>
      <c r="F5" s="14" t="s">
        <v>27</v>
      </c>
      <c r="G5" s="14" t="s">
        <v>126</v>
      </c>
      <c r="H5" s="14" t="s">
        <v>91</v>
      </c>
      <c r="I5" s="14" t="s">
        <v>125</v>
      </c>
      <c r="J5" s="14" t="s">
        <v>117</v>
      </c>
      <c r="K5" s="14" t="s">
        <v>45</v>
      </c>
      <c r="L5" s="14" t="s">
        <v>32</v>
      </c>
      <c r="M5" s="14" t="s">
        <v>118</v>
      </c>
      <c r="N5" s="14" t="s">
        <v>64</v>
      </c>
      <c r="O5" s="14" t="s">
        <v>183</v>
      </c>
      <c r="P5" s="14" t="s">
        <v>124</v>
      </c>
      <c r="Q5" s="14" t="s">
        <v>33</v>
      </c>
      <c r="R5" s="14" t="s">
        <v>65</v>
      </c>
      <c r="S5" s="14" t="s">
        <v>66</v>
      </c>
      <c r="T5" s="14" t="s">
        <v>59</v>
      </c>
      <c r="U5" s="14" t="s">
        <v>67</v>
      </c>
      <c r="V5" s="14" t="s">
        <v>6</v>
      </c>
    </row>
    <row r="6" spans="1:26" ht="15">
      <c r="A6" s="101"/>
      <c r="B6" s="102"/>
      <c r="C6" s="26"/>
      <c r="D6" s="103" t="s">
        <v>1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5"/>
      <c r="Z6" t="s">
        <v>36</v>
      </c>
    </row>
    <row r="7" spans="1:23" ht="19.5" customHeight="1">
      <c r="A7" s="88" t="s">
        <v>61</v>
      </c>
      <c r="B7" s="48" t="s">
        <v>176</v>
      </c>
      <c r="C7" s="31">
        <v>0.06</v>
      </c>
      <c r="D7" s="32">
        <v>0.006</v>
      </c>
      <c r="E7" s="66">
        <v>0.011</v>
      </c>
      <c r="F7" s="32"/>
      <c r="G7" s="32"/>
      <c r="H7" s="32"/>
      <c r="I7" s="33"/>
      <c r="J7" s="32"/>
      <c r="K7" s="32"/>
      <c r="L7" s="32"/>
      <c r="M7" s="32"/>
      <c r="N7" s="32"/>
      <c r="O7" s="32"/>
      <c r="P7" s="32"/>
      <c r="Q7" s="32"/>
      <c r="R7" s="67">
        <v>0.017</v>
      </c>
      <c r="S7" s="32">
        <v>0.0078</v>
      </c>
      <c r="T7" s="32">
        <v>0.0072</v>
      </c>
      <c r="U7" s="32">
        <v>0.011</v>
      </c>
      <c r="V7" s="32"/>
      <c r="W7" s="10"/>
    </row>
    <row r="8" spans="1:23" ht="26.25" thickBot="1">
      <c r="A8" s="89"/>
      <c r="B8" s="29" t="s">
        <v>208</v>
      </c>
      <c r="C8" s="31">
        <v>0.25</v>
      </c>
      <c r="D8" s="32"/>
      <c r="E8" s="32"/>
      <c r="F8" s="32">
        <v>0.004</v>
      </c>
      <c r="G8" s="32">
        <v>0.0025</v>
      </c>
      <c r="H8" s="32">
        <v>0.02</v>
      </c>
      <c r="I8" s="32"/>
      <c r="J8" s="32"/>
      <c r="K8" s="32"/>
      <c r="L8" s="32"/>
      <c r="M8" s="32"/>
      <c r="N8" s="32"/>
      <c r="O8" s="32"/>
      <c r="P8" s="32"/>
      <c r="Q8" s="32">
        <v>0.005</v>
      </c>
      <c r="R8" s="32">
        <v>0.133</v>
      </c>
      <c r="S8" s="32">
        <v>0.0125</v>
      </c>
      <c r="T8" s="32">
        <v>0.012</v>
      </c>
      <c r="U8" s="32"/>
      <c r="V8" s="32"/>
      <c r="W8" s="10"/>
    </row>
    <row r="9" spans="1:23" ht="15" customHeight="1" thickBot="1">
      <c r="A9" s="89"/>
      <c r="B9" s="29" t="s">
        <v>182</v>
      </c>
      <c r="C9" s="31">
        <v>0.2</v>
      </c>
      <c r="D9" s="32">
        <v>0.00686</v>
      </c>
      <c r="E9" s="32"/>
      <c r="F9" s="32"/>
      <c r="G9" s="32">
        <v>0.00686</v>
      </c>
      <c r="H9" s="32"/>
      <c r="I9" s="32">
        <v>0.06</v>
      </c>
      <c r="J9" s="32"/>
      <c r="K9" s="32"/>
      <c r="L9" s="32"/>
      <c r="M9" s="32"/>
      <c r="N9" s="32"/>
      <c r="O9" s="32">
        <v>0.1</v>
      </c>
      <c r="P9" s="32"/>
      <c r="Q9" s="32"/>
      <c r="R9" s="32">
        <v>0.122</v>
      </c>
      <c r="S9" s="32">
        <v>0.024</v>
      </c>
      <c r="T9" s="32">
        <v>0.0137</v>
      </c>
      <c r="U9" s="32"/>
      <c r="V9" s="32"/>
      <c r="W9" s="10"/>
    </row>
    <row r="10" spans="1:23" ht="17.25" customHeight="1" thickBot="1">
      <c r="A10" s="89"/>
      <c r="B10" s="29" t="s">
        <v>78</v>
      </c>
      <c r="C10" s="31">
        <v>0.053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>
        <v>0.05</v>
      </c>
      <c r="O10" s="32"/>
      <c r="P10" s="32"/>
      <c r="Q10" s="32"/>
      <c r="R10" s="32"/>
      <c r="S10" s="32"/>
      <c r="T10" s="32"/>
      <c r="U10" s="32"/>
      <c r="V10" s="32"/>
      <c r="W10" s="10"/>
    </row>
    <row r="11" spans="1:23" ht="15.75" thickBot="1">
      <c r="A11" s="89"/>
      <c r="B11" s="29" t="s">
        <v>77</v>
      </c>
      <c r="C11" s="31">
        <v>0.2</v>
      </c>
      <c r="D11" s="32"/>
      <c r="E11" s="32"/>
      <c r="F11" s="32"/>
      <c r="G11" s="32"/>
      <c r="H11" s="32"/>
      <c r="I11" s="32"/>
      <c r="J11" s="32"/>
      <c r="K11" s="32"/>
      <c r="L11" s="32"/>
      <c r="M11" s="32">
        <v>0.02</v>
      </c>
      <c r="N11" s="32"/>
      <c r="O11" s="32"/>
      <c r="P11" s="32"/>
      <c r="Q11" s="32"/>
      <c r="R11" s="32"/>
      <c r="S11" s="32"/>
      <c r="T11" s="32"/>
      <c r="U11" s="32"/>
      <c r="V11" s="32"/>
      <c r="W11" s="10"/>
    </row>
    <row r="12" spans="1:23" ht="15">
      <c r="A12" s="89"/>
      <c r="B12" s="30" t="s">
        <v>117</v>
      </c>
      <c r="C12" s="31">
        <v>0.04</v>
      </c>
      <c r="D12" s="32"/>
      <c r="E12" s="32"/>
      <c r="F12" s="32"/>
      <c r="G12" s="32"/>
      <c r="H12" s="32"/>
      <c r="I12" s="32"/>
      <c r="J12" s="32">
        <v>0.04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0"/>
    </row>
    <row r="13" spans="1:23" ht="15">
      <c r="A13" s="89"/>
      <c r="B13" s="30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0"/>
    </row>
    <row r="14" spans="1:23" ht="15">
      <c r="A14" s="90"/>
      <c r="B14" s="30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10"/>
    </row>
    <row r="15" spans="1:23" ht="15">
      <c r="A15" s="91" t="s">
        <v>2</v>
      </c>
      <c r="B15" s="92"/>
      <c r="C15" s="27"/>
      <c r="D15" s="16">
        <f>SUM(D7:D11)</f>
        <v>0.01286</v>
      </c>
      <c r="E15" s="16">
        <f>SUM(E7:E11)</f>
        <v>0.011</v>
      </c>
      <c r="F15" s="16">
        <f>SUM(F7:F11)</f>
        <v>0.004</v>
      </c>
      <c r="G15" s="16">
        <v>0.01</v>
      </c>
      <c r="H15" s="16">
        <f>SUM(H7:H11)</f>
        <v>0.02</v>
      </c>
      <c r="I15" s="16">
        <f>SUM(I7:I11)</f>
        <v>0.06</v>
      </c>
      <c r="J15" s="16">
        <v>0.04</v>
      </c>
      <c r="K15" s="16">
        <f>SUM(K7:K11)</f>
        <v>0</v>
      </c>
      <c r="L15" s="16">
        <f>SUM(L7:L11)</f>
        <v>0</v>
      </c>
      <c r="M15" s="16">
        <v>0.2</v>
      </c>
      <c r="N15" s="16">
        <f>SUM(N7:N11)</f>
        <v>0.05</v>
      </c>
      <c r="O15" s="16">
        <v>0.1</v>
      </c>
      <c r="P15" s="16">
        <v>1</v>
      </c>
      <c r="Q15" s="16">
        <f>SUM(Q7:Q11)</f>
        <v>0.005</v>
      </c>
      <c r="R15" s="16">
        <f>SUM(R7:R11)</f>
        <v>0.272</v>
      </c>
      <c r="S15" s="16">
        <f>SUM(S7:S11)</f>
        <v>0.0443</v>
      </c>
      <c r="T15" s="16">
        <f>SUM(T7:T11)</f>
        <v>0.0329</v>
      </c>
      <c r="U15" s="16">
        <f>SUM(U7:U11)</f>
        <v>0.011</v>
      </c>
      <c r="V15" s="16"/>
      <c r="W15" s="10"/>
    </row>
    <row r="16" spans="1:23" ht="26.25" customHeight="1">
      <c r="A16" s="91" t="s">
        <v>3</v>
      </c>
      <c r="B16" s="92"/>
      <c r="C16" s="27"/>
      <c r="D16" s="16">
        <f>D15*G21</f>
        <v>0.03858</v>
      </c>
      <c r="E16" s="16">
        <f>E15*G21</f>
        <v>0.033</v>
      </c>
      <c r="F16" s="16">
        <f>F15*G21</f>
        <v>0.012</v>
      </c>
      <c r="G16" s="16">
        <f>G15*G21</f>
        <v>0.03</v>
      </c>
      <c r="H16" s="16">
        <f>H15*G21</f>
        <v>0.06</v>
      </c>
      <c r="I16" s="16">
        <f>I15*G21</f>
        <v>0.18</v>
      </c>
      <c r="J16" s="16">
        <f>J15*G21</f>
        <v>0.12</v>
      </c>
      <c r="K16" s="16">
        <f>K15*G21</f>
        <v>0</v>
      </c>
      <c r="L16" s="16">
        <f>L15*G21</f>
        <v>0</v>
      </c>
      <c r="M16" s="16">
        <f>M15*G21</f>
        <v>0.6000000000000001</v>
      </c>
      <c r="N16" s="16">
        <f>N15*G21</f>
        <v>0.15000000000000002</v>
      </c>
      <c r="O16" s="16">
        <f>O15*G21</f>
        <v>0.30000000000000004</v>
      </c>
      <c r="P16" s="16">
        <f>P15*G21</f>
        <v>3</v>
      </c>
      <c r="Q16" s="16">
        <f>Q15*G21</f>
        <v>0.015</v>
      </c>
      <c r="R16" s="16">
        <f>R15*10</f>
        <v>2.72</v>
      </c>
      <c r="S16" s="16">
        <f>S15*10</f>
        <v>0.443</v>
      </c>
      <c r="T16" s="16">
        <f>T15*10</f>
        <v>0.32899999999999996</v>
      </c>
      <c r="U16" s="16">
        <f>U15*10</f>
        <v>0.10999999999999999</v>
      </c>
      <c r="V16" s="16"/>
      <c r="W16" s="10"/>
    </row>
    <row r="17" spans="1:23" s="2" customFormat="1" ht="15">
      <c r="A17" s="93" t="s">
        <v>25</v>
      </c>
      <c r="B17" s="94"/>
      <c r="C17" s="28"/>
      <c r="D17" s="16">
        <f>D18*D15</f>
        <v>1.5432</v>
      </c>
      <c r="E17" s="16">
        <f aca="true" t="shared" si="0" ref="E17:U17">E18*E15</f>
        <v>0</v>
      </c>
      <c r="F17" s="16">
        <f t="shared" si="0"/>
        <v>0.1</v>
      </c>
      <c r="G17" s="16">
        <f t="shared" si="0"/>
        <v>2.45</v>
      </c>
      <c r="H17" s="16">
        <f t="shared" si="0"/>
        <v>4.5</v>
      </c>
      <c r="I17" s="16">
        <f t="shared" si="0"/>
        <v>11.4</v>
      </c>
      <c r="J17" s="16">
        <f t="shared" si="0"/>
        <v>9.4</v>
      </c>
      <c r="K17" s="16">
        <f t="shared" si="0"/>
        <v>0</v>
      </c>
      <c r="L17" s="16">
        <f t="shared" si="0"/>
        <v>0</v>
      </c>
      <c r="M17" s="16">
        <f>M18*M15</f>
        <v>8.6</v>
      </c>
      <c r="N17" s="16">
        <f t="shared" si="0"/>
        <v>3.45</v>
      </c>
      <c r="O17" s="16">
        <f t="shared" si="0"/>
        <v>8.5</v>
      </c>
      <c r="P17" s="16">
        <f t="shared" si="0"/>
        <v>0</v>
      </c>
      <c r="Q17" s="16">
        <f t="shared" si="0"/>
        <v>3.75</v>
      </c>
      <c r="R17" s="16">
        <f t="shared" si="0"/>
        <v>0</v>
      </c>
      <c r="S17" s="16">
        <f t="shared" si="0"/>
        <v>0</v>
      </c>
      <c r="T17" s="16">
        <f t="shared" si="0"/>
        <v>0</v>
      </c>
      <c r="U17" s="16">
        <f t="shared" si="0"/>
        <v>0</v>
      </c>
      <c r="V17" s="16">
        <f>SUM(D17:U17)</f>
        <v>53.693200000000004</v>
      </c>
      <c r="W17" s="21"/>
    </row>
    <row r="18" spans="1:23" ht="15">
      <c r="A18" s="95" t="s">
        <v>4</v>
      </c>
      <c r="B18" s="96"/>
      <c r="C18" s="34"/>
      <c r="D18" s="32">
        <v>120</v>
      </c>
      <c r="E18" s="32"/>
      <c r="F18" s="32">
        <v>25</v>
      </c>
      <c r="G18" s="32">
        <v>245</v>
      </c>
      <c r="H18" s="32">
        <v>225</v>
      </c>
      <c r="I18" s="32">
        <v>190</v>
      </c>
      <c r="J18" s="32">
        <v>235</v>
      </c>
      <c r="K18" s="32"/>
      <c r="L18" s="32"/>
      <c r="M18" s="32">
        <v>43</v>
      </c>
      <c r="N18" s="32">
        <v>69</v>
      </c>
      <c r="O18" s="32">
        <v>85</v>
      </c>
      <c r="P18" s="32"/>
      <c r="Q18" s="32">
        <v>750</v>
      </c>
      <c r="R18" s="32">
        <v>0</v>
      </c>
      <c r="S18" s="32">
        <v>0</v>
      </c>
      <c r="T18" s="32">
        <v>0</v>
      </c>
      <c r="U18" s="32">
        <v>0</v>
      </c>
      <c r="V18" s="32"/>
      <c r="W18" s="10"/>
    </row>
    <row r="19" spans="1:23" ht="15">
      <c r="A19" s="91" t="s">
        <v>5</v>
      </c>
      <c r="B19" s="92"/>
      <c r="C19" s="27"/>
      <c r="D19" s="16">
        <f aca="true" t="shared" si="1" ref="D19:T19">D16*D18</f>
        <v>4.6296</v>
      </c>
      <c r="E19" s="16">
        <f t="shared" si="1"/>
        <v>0</v>
      </c>
      <c r="F19" s="16">
        <f t="shared" si="1"/>
        <v>0.3</v>
      </c>
      <c r="G19" s="16">
        <f t="shared" si="1"/>
        <v>7.35</v>
      </c>
      <c r="H19" s="16">
        <f t="shared" si="1"/>
        <v>13.5</v>
      </c>
      <c r="I19" s="16">
        <f t="shared" si="1"/>
        <v>34.199999999999996</v>
      </c>
      <c r="J19" s="16">
        <f t="shared" si="1"/>
        <v>28.2</v>
      </c>
      <c r="K19" s="16">
        <f t="shared" si="1"/>
        <v>0</v>
      </c>
      <c r="L19" s="16">
        <f t="shared" si="1"/>
        <v>0</v>
      </c>
      <c r="M19" s="16">
        <f>+M16*M18</f>
        <v>25.800000000000004</v>
      </c>
      <c r="N19" s="16">
        <f t="shared" si="1"/>
        <v>10.350000000000001</v>
      </c>
      <c r="O19" s="16">
        <f t="shared" si="1"/>
        <v>25.500000000000004</v>
      </c>
      <c r="P19" s="16">
        <f t="shared" si="1"/>
        <v>0</v>
      </c>
      <c r="Q19" s="16">
        <f t="shared" si="1"/>
        <v>11.25</v>
      </c>
      <c r="R19" s="16">
        <f t="shared" si="1"/>
        <v>0</v>
      </c>
      <c r="S19" s="16">
        <f t="shared" si="1"/>
        <v>0</v>
      </c>
      <c r="T19" s="16">
        <f t="shared" si="1"/>
        <v>0</v>
      </c>
      <c r="U19" s="16">
        <f>PRODUCT(U16,U18)</f>
        <v>0</v>
      </c>
      <c r="V19">
        <f>SUM(D19:U19)</f>
        <v>161.0796</v>
      </c>
      <c r="W19" s="10"/>
    </row>
    <row r="20" spans="1:22" ht="15">
      <c r="A20" s="17" t="s">
        <v>24</v>
      </c>
      <c r="B20" s="17"/>
      <c r="C20" s="17"/>
      <c r="D20" s="17"/>
      <c r="E20" s="20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22"/>
      <c r="S20" s="22"/>
      <c r="T20" s="22"/>
      <c r="U20" s="22"/>
      <c r="V20" s="9"/>
    </row>
    <row r="21" spans="1:22" ht="15">
      <c r="A21" s="19" t="s">
        <v>34</v>
      </c>
      <c r="B21" s="19"/>
      <c r="C21" s="19"/>
      <c r="D21" s="19"/>
      <c r="E21" s="19"/>
      <c r="F21" s="19"/>
      <c r="G21" s="19">
        <v>3</v>
      </c>
      <c r="H21" s="19" t="s">
        <v>35</v>
      </c>
      <c r="I21" s="19"/>
      <c r="J21" s="25">
        <f>V19</f>
        <v>161.0796</v>
      </c>
      <c r="K21" s="25"/>
      <c r="L21" s="25"/>
      <c r="M21" s="25"/>
      <c r="N21" s="25"/>
      <c r="O21" s="25"/>
      <c r="P21" s="25"/>
      <c r="Q21" s="19"/>
      <c r="R21" s="18"/>
      <c r="S21" s="18"/>
      <c r="T21" s="18"/>
      <c r="U21" s="18"/>
      <c r="V21" s="9"/>
    </row>
    <row r="22" spans="1:22" ht="15">
      <c r="A22" s="87" t="s">
        <v>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18"/>
      <c r="S22" s="18"/>
      <c r="T22" s="18"/>
      <c r="U22" s="18"/>
      <c r="V22" s="9"/>
    </row>
    <row r="23" ht="15">
      <c r="C23" s="10"/>
    </row>
    <row r="24" ht="15">
      <c r="C24" s="10"/>
    </row>
  </sheetData>
  <sheetProtection/>
  <mergeCells count="12">
    <mergeCell ref="B3:D3"/>
    <mergeCell ref="A4:W4"/>
    <mergeCell ref="A5:B5"/>
    <mergeCell ref="A6:B6"/>
    <mergeCell ref="D6:V6"/>
    <mergeCell ref="A7:A14"/>
    <mergeCell ref="A15:B15"/>
    <mergeCell ref="A16:B16"/>
    <mergeCell ref="A17:B17"/>
    <mergeCell ref="A18:B18"/>
    <mergeCell ref="A19:B19"/>
    <mergeCell ref="A22:Q22"/>
  </mergeCells>
  <printOptions/>
  <pageMargins left="0.25" right="0.010416666666666666" top="0.4583333333333333" bottom="0.010416666666666666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"/>
  <sheetViews>
    <sheetView view="pageLayout" workbookViewId="0" topLeftCell="A1">
      <selection activeCell="V26" sqref="V26"/>
    </sheetView>
  </sheetViews>
  <sheetFormatPr defaultColWidth="9.140625" defaultRowHeight="15"/>
  <cols>
    <col min="1" max="1" width="2.421875" style="0" customWidth="1"/>
    <col min="2" max="2" width="22.57421875" style="0" customWidth="1"/>
    <col min="3" max="3" width="5.421875" style="0" bestFit="1" customWidth="1"/>
    <col min="4" max="4" width="5.57421875" style="0" customWidth="1"/>
    <col min="5" max="6" width="6.00390625" style="0" customWidth="1"/>
    <col min="7" max="7" width="5.28125" style="0" customWidth="1"/>
    <col min="8" max="8" width="5.00390625" style="0" customWidth="1"/>
    <col min="9" max="9" width="6.7109375" style="0" customWidth="1"/>
    <col min="10" max="10" width="4.8515625" style="0" customWidth="1"/>
    <col min="11" max="12" width="4.57421875" style="0" customWidth="1"/>
    <col min="13" max="13" width="4.140625" style="0" customWidth="1"/>
    <col min="14" max="14" width="7.140625" style="0" customWidth="1"/>
    <col min="15" max="15" width="7.421875" style="0" customWidth="1"/>
    <col min="16" max="16" width="6.7109375" style="0" customWidth="1"/>
    <col min="17" max="17" width="5.28125" style="0" customWidth="1"/>
    <col min="18" max="18" width="5.7109375" style="0" customWidth="1"/>
    <col min="19" max="19" width="4.8515625" style="2" customWidth="1"/>
    <col min="20" max="20" width="5.28125" style="2" customWidth="1"/>
    <col min="21" max="21" width="5.00390625" style="0" customWidth="1"/>
  </cols>
  <sheetData>
    <row r="1" spans="1:25" ht="15">
      <c r="A1" s="3" t="s">
        <v>16</v>
      </c>
      <c r="B1" s="3"/>
      <c r="C1" s="3"/>
      <c r="D1" s="3"/>
      <c r="J1" t="s">
        <v>17</v>
      </c>
      <c r="S1"/>
      <c r="T1"/>
      <c r="U1" s="2"/>
      <c r="V1" s="2"/>
      <c r="W1" s="2"/>
      <c r="X1" s="2"/>
      <c r="Y1" s="2"/>
    </row>
    <row r="2" spans="1:25" ht="15">
      <c r="A2" s="3" t="s">
        <v>115</v>
      </c>
      <c r="B2" s="3"/>
      <c r="C2" s="3"/>
      <c r="D2" s="3"/>
      <c r="E2" s="3"/>
      <c r="F2" s="3"/>
      <c r="G2" s="3"/>
      <c r="J2" t="s">
        <v>29</v>
      </c>
      <c r="S2"/>
      <c r="T2"/>
      <c r="U2" s="2"/>
      <c r="V2" s="2"/>
      <c r="W2" s="2"/>
      <c r="X2" s="2"/>
      <c r="Y2" s="2"/>
    </row>
    <row r="3" spans="1:25" ht="15">
      <c r="A3" s="3" t="s">
        <v>47</v>
      </c>
      <c r="B3" s="106" t="s">
        <v>209</v>
      </c>
      <c r="C3" s="106"/>
      <c r="D3" s="106"/>
      <c r="J3" t="s">
        <v>31</v>
      </c>
      <c r="S3"/>
      <c r="T3"/>
      <c r="U3" s="9"/>
      <c r="V3" s="9"/>
      <c r="W3" s="2"/>
      <c r="X3" s="2"/>
      <c r="Y3" s="2"/>
    </row>
    <row r="4" spans="1:26" ht="15">
      <c r="A4" s="98" t="s">
        <v>223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40"/>
      <c r="X4" s="40"/>
      <c r="Y4" s="40"/>
      <c r="Z4" s="40"/>
    </row>
    <row r="5" spans="1:22" ht="72.75" customHeight="1">
      <c r="A5" s="99" t="s">
        <v>39</v>
      </c>
      <c r="B5" s="100"/>
      <c r="C5" s="15" t="s">
        <v>37</v>
      </c>
      <c r="D5" s="15" t="s">
        <v>179</v>
      </c>
      <c r="E5" s="14" t="s">
        <v>72</v>
      </c>
      <c r="F5" s="14" t="s">
        <v>67</v>
      </c>
      <c r="G5" s="14" t="s">
        <v>74</v>
      </c>
      <c r="H5" s="14" t="s">
        <v>194</v>
      </c>
      <c r="I5" s="14" t="s">
        <v>76</v>
      </c>
      <c r="J5" s="14" t="s">
        <v>45</v>
      </c>
      <c r="K5" s="14" t="s">
        <v>124</v>
      </c>
      <c r="L5" s="14" t="s">
        <v>100</v>
      </c>
      <c r="M5" s="14" t="s">
        <v>127</v>
      </c>
      <c r="N5" s="14" t="s">
        <v>33</v>
      </c>
      <c r="O5" s="14" t="s">
        <v>64</v>
      </c>
      <c r="P5" s="14" t="s">
        <v>88</v>
      </c>
      <c r="Q5" s="14" t="s">
        <v>116</v>
      </c>
      <c r="R5" s="14" t="s">
        <v>27</v>
      </c>
      <c r="S5" s="14" t="s">
        <v>65</v>
      </c>
      <c r="T5" s="14" t="s">
        <v>66</v>
      </c>
      <c r="U5" s="14" t="s">
        <v>59</v>
      </c>
      <c r="V5" s="14" t="s">
        <v>6</v>
      </c>
    </row>
    <row r="6" spans="1:22" ht="15">
      <c r="A6" s="101"/>
      <c r="B6" s="102"/>
      <c r="C6" s="26"/>
      <c r="D6" s="103" t="s">
        <v>1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5"/>
    </row>
    <row r="7" spans="1:23" ht="28.5" customHeight="1">
      <c r="A7" s="88" t="s">
        <v>61</v>
      </c>
      <c r="B7" s="48" t="s">
        <v>191</v>
      </c>
      <c r="C7" s="31">
        <v>0.25</v>
      </c>
      <c r="D7" s="32"/>
      <c r="E7" s="33">
        <v>0.005</v>
      </c>
      <c r="F7" s="32">
        <v>0.05</v>
      </c>
      <c r="G7" s="32">
        <v>0.01</v>
      </c>
      <c r="H7" s="32"/>
      <c r="I7" s="32">
        <v>0.0075</v>
      </c>
      <c r="J7" s="32"/>
      <c r="K7" s="32">
        <v>0.175</v>
      </c>
      <c r="L7" s="32"/>
      <c r="M7" s="32"/>
      <c r="N7" s="32"/>
      <c r="O7" s="32"/>
      <c r="P7" s="32">
        <v>0.24</v>
      </c>
      <c r="Q7" s="32"/>
      <c r="R7" s="32">
        <v>0.002</v>
      </c>
      <c r="S7" s="32">
        <v>0.17</v>
      </c>
      <c r="T7" s="32">
        <v>0.015</v>
      </c>
      <c r="U7" s="32">
        <v>0.012</v>
      </c>
      <c r="V7" s="32"/>
      <c r="W7" s="10"/>
    </row>
    <row r="8" spans="1:23" ht="15" customHeight="1" thickBot="1">
      <c r="A8" s="89"/>
      <c r="B8" s="29" t="s">
        <v>192</v>
      </c>
      <c r="C8" s="31">
        <v>0.15</v>
      </c>
      <c r="D8" s="32"/>
      <c r="E8" s="32"/>
      <c r="F8" s="67"/>
      <c r="G8" s="32"/>
      <c r="H8" s="32"/>
      <c r="I8" s="32"/>
      <c r="J8" s="32"/>
      <c r="K8" s="32"/>
      <c r="L8" s="32">
        <v>0.05</v>
      </c>
      <c r="M8" s="32"/>
      <c r="N8" s="32">
        <v>0.00525</v>
      </c>
      <c r="O8" s="32"/>
      <c r="P8" s="32"/>
      <c r="Q8" s="32"/>
      <c r="R8" s="32">
        <v>0.004</v>
      </c>
      <c r="S8" s="32"/>
      <c r="T8" s="32">
        <v>0.0037</v>
      </c>
      <c r="U8" s="32">
        <v>0.0072</v>
      </c>
      <c r="V8" s="32"/>
      <c r="W8" s="10"/>
    </row>
    <row r="9" spans="1:23" ht="26.25" customHeight="1" thickBot="1">
      <c r="A9" s="89"/>
      <c r="B9" s="29" t="s">
        <v>193</v>
      </c>
      <c r="C9" s="31">
        <v>0.2</v>
      </c>
      <c r="D9" s="32"/>
      <c r="E9" s="66"/>
      <c r="F9" s="32"/>
      <c r="G9" s="32"/>
      <c r="H9" s="32">
        <v>0.02</v>
      </c>
      <c r="I9" s="32"/>
      <c r="J9" s="32">
        <v>0.015</v>
      </c>
      <c r="K9" s="32">
        <v>0.23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10"/>
    </row>
    <row r="10" spans="1:23" ht="15" customHeight="1" thickBot="1">
      <c r="A10" s="89"/>
      <c r="B10" s="29" t="s">
        <v>70</v>
      </c>
      <c r="C10" s="31">
        <v>0.07</v>
      </c>
      <c r="D10" s="32"/>
      <c r="E10" s="32"/>
      <c r="F10" s="32"/>
      <c r="G10" s="32"/>
      <c r="H10" s="32"/>
      <c r="I10" s="32"/>
      <c r="J10" s="32"/>
      <c r="K10" s="32"/>
      <c r="L10" s="32"/>
      <c r="M10" s="32">
        <v>0.07</v>
      </c>
      <c r="N10" s="32"/>
      <c r="O10" s="32"/>
      <c r="P10" s="32"/>
      <c r="Q10" s="32"/>
      <c r="R10" s="32"/>
      <c r="S10" s="32"/>
      <c r="T10" s="32"/>
      <c r="U10" s="32"/>
      <c r="V10" s="32"/>
      <c r="W10" s="10"/>
    </row>
    <row r="11" spans="1:23" ht="17.25" customHeight="1" thickBot="1">
      <c r="A11" s="89"/>
      <c r="B11" s="29" t="s">
        <v>128</v>
      </c>
      <c r="C11" s="31" t="s">
        <v>129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>
        <v>1</v>
      </c>
      <c r="R11" s="32"/>
      <c r="S11" s="32"/>
      <c r="T11" s="32"/>
      <c r="U11" s="32"/>
      <c r="V11" s="32"/>
      <c r="W11" s="10"/>
    </row>
    <row r="12" spans="1:23" ht="15.75" thickBot="1">
      <c r="A12" s="89"/>
      <c r="B12" s="29" t="s">
        <v>78</v>
      </c>
      <c r="C12" s="31">
        <v>0.05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>
        <v>0.05</v>
      </c>
      <c r="P12" s="32"/>
      <c r="Q12" s="32"/>
      <c r="R12" s="32"/>
      <c r="S12" s="32"/>
      <c r="T12" s="32"/>
      <c r="U12" s="32"/>
      <c r="V12" s="32"/>
      <c r="W12" s="10"/>
    </row>
    <row r="13" spans="1:23" ht="15">
      <c r="A13" s="89"/>
      <c r="B13" s="30" t="s">
        <v>181</v>
      </c>
      <c r="C13" s="31">
        <v>0.12</v>
      </c>
      <c r="D13" s="32">
        <v>0.12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0"/>
    </row>
    <row r="14" spans="1:23" ht="15">
      <c r="A14" s="89"/>
      <c r="B14" s="30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10"/>
    </row>
    <row r="15" spans="1:23" ht="15">
      <c r="A15" s="90"/>
      <c r="B15" s="30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74"/>
      <c r="Q15" s="74"/>
      <c r="R15" s="32"/>
      <c r="S15" s="32"/>
      <c r="T15" s="32"/>
      <c r="U15" s="32"/>
      <c r="V15" s="32"/>
      <c r="W15" s="10"/>
    </row>
    <row r="16" spans="1:23" ht="15">
      <c r="A16" s="91" t="s">
        <v>2</v>
      </c>
      <c r="B16" s="92"/>
      <c r="C16" s="27"/>
      <c r="D16" s="16">
        <v>0.12</v>
      </c>
      <c r="E16" s="16">
        <f>SUM(E7:E12)</f>
        <v>0.005</v>
      </c>
      <c r="F16" s="16">
        <f>SUM(F7:F12)</f>
        <v>0.05</v>
      </c>
      <c r="G16" s="16">
        <f>SUM(G7:G12)</f>
        <v>0.01</v>
      </c>
      <c r="H16" s="16">
        <f>SUM(H7:H12)</f>
        <v>0.02</v>
      </c>
      <c r="I16" s="16">
        <f>SUM(I7:I12)</f>
        <v>0.0075</v>
      </c>
      <c r="J16" s="16">
        <v>0.02</v>
      </c>
      <c r="K16" s="16">
        <v>0.08</v>
      </c>
      <c r="L16" s="16">
        <v>0.05</v>
      </c>
      <c r="M16" s="16">
        <f>SUM(M7:M12)</f>
        <v>0.07</v>
      </c>
      <c r="N16" s="16">
        <f>SUM(N7:N12)</f>
        <v>0.00525</v>
      </c>
      <c r="O16" s="16">
        <v>0.07</v>
      </c>
      <c r="P16" s="16">
        <f>SUM(P7:P15)</f>
        <v>0.24</v>
      </c>
      <c r="Q16" s="16">
        <f>SUM(Q7:Q15)</f>
        <v>1</v>
      </c>
      <c r="R16" s="16">
        <f>SUM(R7:R15)</f>
        <v>0.006</v>
      </c>
      <c r="S16" s="16">
        <f>SUM(S7:S15)</f>
        <v>0.17</v>
      </c>
      <c r="T16" s="16">
        <f>SUM(T7:T15)</f>
        <v>0.0187</v>
      </c>
      <c r="U16" s="16">
        <v>0.012</v>
      </c>
      <c r="V16" s="16"/>
      <c r="W16" s="10"/>
    </row>
    <row r="17" spans="1:23" ht="26.25" customHeight="1">
      <c r="A17" s="91" t="s">
        <v>3</v>
      </c>
      <c r="B17" s="92"/>
      <c r="C17" s="27"/>
      <c r="D17" s="16">
        <f aca="true" t="shared" si="0" ref="D17:J17">D16*$G$22</f>
        <v>0.36</v>
      </c>
      <c r="E17" s="16">
        <f t="shared" si="0"/>
        <v>0.015</v>
      </c>
      <c r="F17" s="16">
        <f t="shared" si="0"/>
        <v>0.15000000000000002</v>
      </c>
      <c r="G17" s="16">
        <f t="shared" si="0"/>
        <v>0.03</v>
      </c>
      <c r="H17" s="16">
        <f t="shared" si="0"/>
        <v>0.06</v>
      </c>
      <c r="I17" s="16">
        <f t="shared" si="0"/>
        <v>0.0225</v>
      </c>
      <c r="J17" s="16">
        <f t="shared" si="0"/>
        <v>0.06</v>
      </c>
      <c r="K17" s="16">
        <f>K16*G22</f>
        <v>0.24</v>
      </c>
      <c r="L17" s="16">
        <f>L16*G22</f>
        <v>0.15000000000000002</v>
      </c>
      <c r="M17" s="16">
        <f aca="true" t="shared" si="1" ref="M17:U17">M16*$G$22</f>
        <v>0.21000000000000002</v>
      </c>
      <c r="N17" s="16">
        <f t="shared" si="1"/>
        <v>0.01575</v>
      </c>
      <c r="O17" s="16">
        <f t="shared" si="1"/>
        <v>0.21000000000000002</v>
      </c>
      <c r="P17" s="16">
        <f t="shared" si="1"/>
        <v>0.72</v>
      </c>
      <c r="Q17" s="16">
        <f t="shared" si="1"/>
        <v>3</v>
      </c>
      <c r="R17" s="16">
        <f t="shared" si="1"/>
        <v>0.018000000000000002</v>
      </c>
      <c r="S17" s="16">
        <f t="shared" si="1"/>
        <v>0.51</v>
      </c>
      <c r="T17" s="16">
        <f t="shared" si="1"/>
        <v>0.056100000000000004</v>
      </c>
      <c r="U17" s="16">
        <f t="shared" si="1"/>
        <v>0.036000000000000004</v>
      </c>
      <c r="V17" s="16"/>
      <c r="W17" s="10"/>
    </row>
    <row r="18" spans="1:23" s="2" customFormat="1" ht="15">
      <c r="A18" s="93" t="s">
        <v>25</v>
      </c>
      <c r="B18" s="94"/>
      <c r="C18" s="28"/>
      <c r="D18" s="16">
        <f>D19*D16</f>
        <v>14.399999999999999</v>
      </c>
      <c r="E18" s="16">
        <f aca="true" t="shared" si="2" ref="E18:T18">E19*E16</f>
        <v>0.6</v>
      </c>
      <c r="F18" s="16">
        <f t="shared" si="2"/>
        <v>0</v>
      </c>
      <c r="G18" s="16">
        <f t="shared" si="2"/>
        <v>1.915</v>
      </c>
      <c r="H18" s="16">
        <f>H16*H19</f>
        <v>2</v>
      </c>
      <c r="I18" s="16">
        <f t="shared" si="2"/>
        <v>1.8375</v>
      </c>
      <c r="J18" s="16">
        <f t="shared" si="2"/>
        <v>1</v>
      </c>
      <c r="K18" s="16">
        <f>K16*K19</f>
        <v>0</v>
      </c>
      <c r="L18" s="16">
        <f>L19*L16</f>
        <v>2.75</v>
      </c>
      <c r="M18" s="16">
        <f t="shared" si="2"/>
        <v>19.250000000000004</v>
      </c>
      <c r="N18" s="16">
        <f t="shared" si="2"/>
        <v>3.9375000000000004</v>
      </c>
      <c r="O18" s="16">
        <f t="shared" si="2"/>
        <v>4.83</v>
      </c>
      <c r="P18" s="16">
        <f t="shared" si="2"/>
        <v>0</v>
      </c>
      <c r="Q18" s="16">
        <f t="shared" si="2"/>
        <v>5.4</v>
      </c>
      <c r="R18" s="16">
        <f t="shared" si="2"/>
        <v>0.15</v>
      </c>
      <c r="S18" s="16">
        <f t="shared" si="2"/>
        <v>0</v>
      </c>
      <c r="T18" s="16">
        <f t="shared" si="2"/>
        <v>0</v>
      </c>
      <c r="U18" s="16">
        <v>0</v>
      </c>
      <c r="V18" s="16">
        <f>SUM(D18:U18)</f>
        <v>58.06999999999999</v>
      </c>
      <c r="W18" s="21"/>
    </row>
    <row r="19" spans="1:23" ht="15">
      <c r="A19" s="95" t="s">
        <v>4</v>
      </c>
      <c r="B19" s="96"/>
      <c r="C19" s="34"/>
      <c r="D19" s="32">
        <v>120</v>
      </c>
      <c r="E19" s="32">
        <v>120</v>
      </c>
      <c r="F19" s="32"/>
      <c r="G19" s="32">
        <v>191.5</v>
      </c>
      <c r="H19" s="32">
        <v>100</v>
      </c>
      <c r="I19" s="32">
        <v>245</v>
      </c>
      <c r="J19" s="32">
        <v>50</v>
      </c>
      <c r="K19" s="32"/>
      <c r="L19" s="32">
        <v>55</v>
      </c>
      <c r="M19" s="32">
        <v>275</v>
      </c>
      <c r="N19" s="32">
        <v>750</v>
      </c>
      <c r="O19" s="32">
        <v>69</v>
      </c>
      <c r="P19" s="32"/>
      <c r="Q19" s="32">
        <v>5.4</v>
      </c>
      <c r="R19" s="32">
        <v>25</v>
      </c>
      <c r="S19" s="32">
        <v>0</v>
      </c>
      <c r="T19" s="32">
        <v>0</v>
      </c>
      <c r="U19" s="32">
        <v>0</v>
      </c>
      <c r="V19" s="32"/>
      <c r="W19" s="10"/>
    </row>
    <row r="20" spans="1:23" ht="15">
      <c r="A20" s="91" t="s">
        <v>5</v>
      </c>
      <c r="B20" s="92"/>
      <c r="C20" s="27"/>
      <c r="D20" s="16">
        <f>D17*D19</f>
        <v>43.199999999999996</v>
      </c>
      <c r="E20" s="16">
        <f aca="true" t="shared" si="3" ref="E20:T20">E17*E19</f>
        <v>1.7999999999999998</v>
      </c>
      <c r="F20" s="16">
        <f t="shared" si="3"/>
        <v>0</v>
      </c>
      <c r="G20" s="16">
        <f t="shared" si="3"/>
        <v>5.745</v>
      </c>
      <c r="H20" s="16">
        <f t="shared" si="3"/>
        <v>6</v>
      </c>
      <c r="I20" s="16">
        <f t="shared" si="3"/>
        <v>5.5125</v>
      </c>
      <c r="J20" s="16">
        <f t="shared" si="3"/>
        <v>3</v>
      </c>
      <c r="K20" s="16">
        <f>K17*K19</f>
        <v>0</v>
      </c>
      <c r="L20" s="16">
        <f>L17*L19</f>
        <v>8.250000000000002</v>
      </c>
      <c r="M20" s="16">
        <f t="shared" si="3"/>
        <v>57.75000000000001</v>
      </c>
      <c r="N20" s="16">
        <f t="shared" si="3"/>
        <v>11.8125</v>
      </c>
      <c r="O20" s="16">
        <f t="shared" si="3"/>
        <v>14.490000000000002</v>
      </c>
      <c r="P20" s="16">
        <f t="shared" si="3"/>
        <v>0</v>
      </c>
      <c r="Q20" s="16">
        <f t="shared" si="3"/>
        <v>16.200000000000003</v>
      </c>
      <c r="R20" s="16">
        <f t="shared" si="3"/>
        <v>0.45000000000000007</v>
      </c>
      <c r="S20" s="16">
        <f t="shared" si="3"/>
        <v>0</v>
      </c>
      <c r="T20" s="16">
        <f t="shared" si="3"/>
        <v>0</v>
      </c>
      <c r="U20" s="16">
        <f>PRODUCT(U17,U19)</f>
        <v>0</v>
      </c>
      <c r="V20" s="38">
        <f>SUM(D20:U20)</f>
        <v>174.20999999999998</v>
      </c>
      <c r="W20" s="10"/>
    </row>
    <row r="21" spans="1:22" ht="15">
      <c r="A21" s="17" t="s">
        <v>24</v>
      </c>
      <c r="B21" s="17"/>
      <c r="C21" s="17"/>
      <c r="D21" s="17"/>
      <c r="E21" s="20"/>
      <c r="F21" s="17"/>
      <c r="G21" s="17"/>
      <c r="H21" s="17"/>
      <c r="I21" s="17"/>
      <c r="J21" s="17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9"/>
    </row>
    <row r="22" spans="1:22" ht="15">
      <c r="A22" s="19" t="s">
        <v>34</v>
      </c>
      <c r="B22" s="19"/>
      <c r="C22" s="19"/>
      <c r="D22" s="19"/>
      <c r="E22" s="19"/>
      <c r="F22" s="19"/>
      <c r="G22" s="19">
        <v>3</v>
      </c>
      <c r="H22" s="19" t="s">
        <v>35</v>
      </c>
      <c r="I22" s="25">
        <f>V20</f>
        <v>174.20999999999998</v>
      </c>
      <c r="J22" s="19"/>
      <c r="K22" s="19"/>
      <c r="L22" s="19"/>
      <c r="M22" s="19"/>
      <c r="N22" s="19"/>
      <c r="O22" s="19"/>
      <c r="P22" s="18"/>
      <c r="Q22" s="18"/>
      <c r="R22" s="18"/>
      <c r="S22" s="18"/>
      <c r="T22" s="18"/>
      <c r="U22" s="18"/>
      <c r="V22" s="9"/>
    </row>
    <row r="23" spans="1:22" ht="15">
      <c r="A23" s="87" t="s">
        <v>7</v>
      </c>
      <c r="B23" s="87"/>
      <c r="C23" s="87"/>
      <c r="D23" s="87"/>
      <c r="E23" s="87"/>
      <c r="F23" s="87"/>
      <c r="G23" s="87"/>
      <c r="H23" s="87"/>
      <c r="I23" s="87"/>
      <c r="J23" s="87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9"/>
    </row>
    <row r="24" ht="15">
      <c r="C24" s="10"/>
    </row>
    <row r="25" ht="15">
      <c r="C25" s="10"/>
    </row>
  </sheetData>
  <sheetProtection/>
  <mergeCells count="12">
    <mergeCell ref="B3:D3"/>
    <mergeCell ref="A4:V4"/>
    <mergeCell ref="A5:B5"/>
    <mergeCell ref="A6:B6"/>
    <mergeCell ref="D6:V6"/>
    <mergeCell ref="A7:A15"/>
    <mergeCell ref="A16:B16"/>
    <mergeCell ref="A17:B17"/>
    <mergeCell ref="A18:B18"/>
    <mergeCell ref="A19:B19"/>
    <mergeCell ref="A20:B20"/>
    <mergeCell ref="A23:J23"/>
  </mergeCells>
  <printOptions/>
  <pageMargins left="0.25" right="0.25" top="0.4375" bottom="0.010416666666666666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X22"/>
  <sheetViews>
    <sheetView view="pageLayout" workbookViewId="0" topLeftCell="A1">
      <selection activeCell="O22" sqref="O22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5.421875" style="0" bestFit="1" customWidth="1"/>
    <col min="4" max="6" width="5.7109375" style="0" customWidth="1"/>
    <col min="7" max="8" width="6.421875" style="0" customWidth="1"/>
    <col min="9" max="10" width="5.7109375" style="0" customWidth="1"/>
    <col min="11" max="12" width="4.8515625" style="0" customWidth="1"/>
    <col min="13" max="13" width="5.8515625" style="0" customWidth="1"/>
    <col min="14" max="15" width="6.7109375" style="0" customWidth="1"/>
    <col min="16" max="16" width="4.8515625" style="0" customWidth="1"/>
    <col min="17" max="17" width="6.57421875" style="0" customWidth="1"/>
    <col min="18" max="18" width="7.140625" style="0" customWidth="1"/>
    <col min="19" max="19" width="5.57421875" style="0" customWidth="1"/>
  </cols>
  <sheetData>
    <row r="1" spans="1:23" ht="15">
      <c r="A1" s="3" t="s">
        <v>16</v>
      </c>
      <c r="B1" s="3"/>
      <c r="C1" s="3"/>
      <c r="D1" s="3"/>
      <c r="L1" t="s">
        <v>17</v>
      </c>
      <c r="S1" s="2"/>
      <c r="T1" s="2"/>
      <c r="U1" s="2"/>
      <c r="V1" s="2"/>
      <c r="W1" s="2"/>
    </row>
    <row r="2" spans="1:23" ht="15">
      <c r="A2" s="3" t="s">
        <v>115</v>
      </c>
      <c r="B2" s="3"/>
      <c r="C2" s="3"/>
      <c r="D2" s="3"/>
      <c r="E2" s="3"/>
      <c r="F2" s="3"/>
      <c r="G2" s="3"/>
      <c r="L2" t="s">
        <v>29</v>
      </c>
      <c r="S2" s="2"/>
      <c r="T2" s="2"/>
      <c r="U2" s="2"/>
      <c r="V2" s="2"/>
      <c r="W2" s="2"/>
    </row>
    <row r="3" spans="1:23" ht="15">
      <c r="A3" s="3" t="s">
        <v>47</v>
      </c>
      <c r="B3" s="106" t="s">
        <v>212</v>
      </c>
      <c r="C3" s="106"/>
      <c r="D3" s="106"/>
      <c r="L3" t="s">
        <v>31</v>
      </c>
      <c r="S3" s="9"/>
      <c r="T3" s="9"/>
      <c r="U3" s="2"/>
      <c r="V3" s="2"/>
      <c r="W3" s="2"/>
    </row>
    <row r="4" spans="1:24" ht="15">
      <c r="A4" s="98" t="s">
        <v>224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40"/>
      <c r="V4" s="40"/>
      <c r="W4" s="40"/>
      <c r="X4" s="40"/>
    </row>
    <row r="5" spans="1:23" ht="72.75" customHeight="1">
      <c r="A5" s="99" t="s">
        <v>40</v>
      </c>
      <c r="B5" s="100"/>
      <c r="C5" s="15" t="s">
        <v>37</v>
      </c>
      <c r="D5" s="15" t="s">
        <v>78</v>
      </c>
      <c r="E5" s="14" t="s">
        <v>82</v>
      </c>
      <c r="F5" s="14" t="s">
        <v>83</v>
      </c>
      <c r="G5" s="14" t="s">
        <v>0</v>
      </c>
      <c r="H5" s="14" t="s">
        <v>123</v>
      </c>
      <c r="I5" s="14" t="s">
        <v>84</v>
      </c>
      <c r="J5" s="14" t="s">
        <v>62</v>
      </c>
      <c r="K5" s="14" t="s">
        <v>198</v>
      </c>
      <c r="L5" s="14" t="s">
        <v>46</v>
      </c>
      <c r="M5" s="14" t="s">
        <v>179</v>
      </c>
      <c r="N5" s="14" t="s">
        <v>143</v>
      </c>
      <c r="O5" s="14" t="s">
        <v>27</v>
      </c>
      <c r="P5" s="14" t="s">
        <v>81</v>
      </c>
      <c r="Q5" s="14" t="s">
        <v>80</v>
      </c>
      <c r="R5" s="14" t="s">
        <v>59</v>
      </c>
      <c r="S5" s="14" t="s">
        <v>79</v>
      </c>
      <c r="T5" s="14" t="s">
        <v>6</v>
      </c>
      <c r="W5" t="e">
        <f>J</f>
        <v>#NAME?</v>
      </c>
    </row>
    <row r="6" spans="1:24" ht="15">
      <c r="A6" s="101"/>
      <c r="B6" s="102"/>
      <c r="C6" s="26"/>
      <c r="D6" s="103" t="s">
        <v>1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5"/>
      <c r="X6" t="s">
        <v>36</v>
      </c>
    </row>
    <row r="7" spans="1:21" ht="25.5" customHeight="1">
      <c r="A7" s="88" t="s">
        <v>61</v>
      </c>
      <c r="B7" s="48" t="s">
        <v>110</v>
      </c>
      <c r="C7" s="31">
        <v>0.6</v>
      </c>
      <c r="D7" s="32"/>
      <c r="E7" s="32">
        <v>0.003</v>
      </c>
      <c r="F7" s="66">
        <v>0.016</v>
      </c>
      <c r="G7" s="32">
        <v>0.002</v>
      </c>
      <c r="H7" s="32"/>
      <c r="I7" s="33"/>
      <c r="J7" s="33"/>
      <c r="K7" s="32"/>
      <c r="L7" s="32"/>
      <c r="M7" s="32"/>
      <c r="N7" s="32"/>
      <c r="O7" s="32"/>
      <c r="P7" s="32"/>
      <c r="Q7" s="32"/>
      <c r="R7" s="32"/>
      <c r="S7" s="32">
        <v>0.05</v>
      </c>
      <c r="T7" s="32"/>
      <c r="U7" s="10"/>
    </row>
    <row r="8" spans="1:21" ht="39" thickBot="1">
      <c r="A8" s="89"/>
      <c r="B8" s="29" t="s">
        <v>195</v>
      </c>
      <c r="C8" s="31">
        <v>0.25</v>
      </c>
      <c r="D8" s="32"/>
      <c r="E8" s="66"/>
      <c r="F8" s="32"/>
      <c r="G8" s="32"/>
      <c r="H8" s="32"/>
      <c r="I8" s="32">
        <v>0.04</v>
      </c>
      <c r="J8" s="32">
        <v>0.005</v>
      </c>
      <c r="K8" s="32"/>
      <c r="L8" s="32">
        <v>0.005</v>
      </c>
      <c r="M8" s="32"/>
      <c r="N8" s="32"/>
      <c r="O8" s="32">
        <v>0.004</v>
      </c>
      <c r="P8" s="32">
        <v>0.1</v>
      </c>
      <c r="Q8" s="32">
        <v>0.0125</v>
      </c>
      <c r="R8" s="32">
        <v>0.0012</v>
      </c>
      <c r="S8" s="32"/>
      <c r="T8" s="32"/>
      <c r="U8" s="10"/>
    </row>
    <row r="9" spans="1:21" ht="28.5" customHeight="1" thickBot="1">
      <c r="A9" s="89"/>
      <c r="B9" s="29" t="s">
        <v>196</v>
      </c>
      <c r="C9" s="31">
        <v>0.07</v>
      </c>
      <c r="D9" s="32"/>
      <c r="E9" s="32"/>
      <c r="F9" s="32"/>
      <c r="G9" s="32"/>
      <c r="H9" s="32"/>
      <c r="I9" s="66"/>
      <c r="J9" s="66"/>
      <c r="K9" s="32"/>
      <c r="L9" s="32"/>
      <c r="M9" s="32"/>
      <c r="N9" s="32">
        <v>0.07</v>
      </c>
      <c r="O9" s="32"/>
      <c r="P9" s="32"/>
      <c r="Q9" s="32"/>
      <c r="R9" s="32"/>
      <c r="S9" s="32"/>
      <c r="T9" s="32"/>
      <c r="U9" s="10"/>
    </row>
    <row r="10" spans="1:21" ht="28.5" customHeight="1" thickBot="1">
      <c r="A10" s="89"/>
      <c r="B10" s="29" t="s">
        <v>197</v>
      </c>
      <c r="C10" s="31">
        <v>0.2</v>
      </c>
      <c r="D10" s="32"/>
      <c r="E10" s="32"/>
      <c r="F10" s="32"/>
      <c r="G10" s="32">
        <v>0.02</v>
      </c>
      <c r="H10" s="32"/>
      <c r="I10" s="66"/>
      <c r="J10" s="66"/>
      <c r="K10" s="32">
        <v>0.002</v>
      </c>
      <c r="L10" s="32"/>
      <c r="M10" s="32"/>
      <c r="N10" s="32"/>
      <c r="O10" s="32"/>
      <c r="P10" s="32"/>
      <c r="Q10" s="32"/>
      <c r="R10" s="32"/>
      <c r="S10" s="32"/>
      <c r="T10" s="32"/>
      <c r="U10" s="10"/>
    </row>
    <row r="11" spans="1:21" ht="15" customHeight="1" thickBot="1">
      <c r="A11" s="89"/>
      <c r="B11" s="29" t="s">
        <v>121</v>
      </c>
      <c r="C11" s="31">
        <v>0.15</v>
      </c>
      <c r="D11" s="32"/>
      <c r="E11" s="32"/>
      <c r="F11" s="32"/>
      <c r="G11" s="32"/>
      <c r="H11" s="32">
        <v>0.0739</v>
      </c>
      <c r="I11" s="32"/>
      <c r="J11" s="32"/>
      <c r="K11" s="32"/>
      <c r="L11" s="32">
        <v>0.00366</v>
      </c>
      <c r="M11" s="32"/>
      <c r="N11" s="32"/>
      <c r="O11" s="32">
        <v>0.004</v>
      </c>
      <c r="P11" s="32"/>
      <c r="Q11" s="32"/>
      <c r="R11" s="32"/>
      <c r="S11" s="32"/>
      <c r="T11" s="32"/>
      <c r="U11" s="10"/>
    </row>
    <row r="12" spans="1:21" ht="17.25" customHeight="1" thickBot="1">
      <c r="A12" s="89"/>
      <c r="B12" s="29" t="s">
        <v>122</v>
      </c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10"/>
    </row>
    <row r="13" spans="1:21" ht="17.25" customHeight="1" thickBot="1">
      <c r="A13" s="89"/>
      <c r="B13" s="29" t="s">
        <v>181</v>
      </c>
      <c r="C13" s="31">
        <v>0.13</v>
      </c>
      <c r="D13" s="32"/>
      <c r="E13" s="32"/>
      <c r="F13" s="32"/>
      <c r="G13" s="32"/>
      <c r="H13" s="32"/>
      <c r="I13" s="32"/>
      <c r="J13" s="32"/>
      <c r="K13" s="32"/>
      <c r="L13" s="32"/>
      <c r="M13" s="32">
        <v>0.13</v>
      </c>
      <c r="N13" s="32"/>
      <c r="O13" s="32"/>
      <c r="P13" s="32"/>
      <c r="Q13" s="32"/>
      <c r="R13" s="32"/>
      <c r="S13" s="32"/>
      <c r="T13" s="32"/>
      <c r="U13" s="10"/>
    </row>
    <row r="14" spans="1:21" ht="15.75" thickBot="1">
      <c r="A14" s="89"/>
      <c r="B14" s="29" t="s">
        <v>78</v>
      </c>
      <c r="C14" s="31">
        <v>0.05</v>
      </c>
      <c r="D14" s="32">
        <v>0.05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10"/>
    </row>
    <row r="15" spans="1:21" ht="15" customHeight="1">
      <c r="A15" s="91" t="s">
        <v>2</v>
      </c>
      <c r="B15" s="92"/>
      <c r="C15" s="27"/>
      <c r="D15" s="16">
        <v>0.05</v>
      </c>
      <c r="E15" s="16">
        <f>SUM(E7:E14)</f>
        <v>0.003</v>
      </c>
      <c r="F15" s="16">
        <f>SUM(F7:F14)</f>
        <v>0.016</v>
      </c>
      <c r="G15" s="16">
        <f>SUM(G7:G14)</f>
        <v>0.022</v>
      </c>
      <c r="H15" s="16">
        <f>SUM(H7:H14)</f>
        <v>0.0739</v>
      </c>
      <c r="I15" s="16">
        <f>SUM(I7:I14)</f>
        <v>0.04</v>
      </c>
      <c r="J15" s="16">
        <v>0.05</v>
      </c>
      <c r="K15" s="16">
        <f>SUM(K7:K14)</f>
        <v>0.002</v>
      </c>
      <c r="L15" s="16">
        <f>SUM(L7:L14)</f>
        <v>0.008660000000000001</v>
      </c>
      <c r="M15" s="16">
        <f>SUM(M7:M14)</f>
        <v>0.13</v>
      </c>
      <c r="N15" s="16">
        <v>0.07</v>
      </c>
      <c r="O15" s="16">
        <f>SUM(O7:O14)</f>
        <v>0.008</v>
      </c>
      <c r="P15" s="16">
        <f>SUM(P7:P14)</f>
        <v>0.1</v>
      </c>
      <c r="Q15" s="16">
        <f>SUM(Q7:Q14)</f>
        <v>0.0125</v>
      </c>
      <c r="R15" s="16">
        <f>SUM(R7:R14)</f>
        <v>0.0012</v>
      </c>
      <c r="S15" s="16">
        <f>SUM(S7:S14)</f>
        <v>0.05</v>
      </c>
      <c r="T15" s="16"/>
      <c r="U15" s="10"/>
    </row>
    <row r="16" spans="1:21" ht="26.25" customHeight="1">
      <c r="A16" s="91" t="s">
        <v>3</v>
      </c>
      <c r="B16" s="92"/>
      <c r="C16" s="27"/>
      <c r="D16" s="16">
        <f>D15*G21</f>
        <v>0.15000000000000002</v>
      </c>
      <c r="E16" s="16">
        <f>E15*G21</f>
        <v>0.009000000000000001</v>
      </c>
      <c r="F16" s="16">
        <f>F15*G21</f>
        <v>0.048</v>
      </c>
      <c r="G16" s="16">
        <f>G15*G21</f>
        <v>0.066</v>
      </c>
      <c r="H16" s="16">
        <f>H15*G21</f>
        <v>0.22169999999999998</v>
      </c>
      <c r="I16" s="16">
        <f>I15*G21</f>
        <v>0.12</v>
      </c>
      <c r="J16" s="16">
        <f>J15*G21</f>
        <v>0.15000000000000002</v>
      </c>
      <c r="K16" s="16">
        <f>K15*G21</f>
        <v>0.006</v>
      </c>
      <c r="L16" s="16">
        <f>L15*G21</f>
        <v>0.025980000000000003</v>
      </c>
      <c r="M16" s="16">
        <f>M15*G21</f>
        <v>0.39</v>
      </c>
      <c r="N16" s="16">
        <f>N15*G21</f>
        <v>0.21000000000000002</v>
      </c>
      <c r="O16" s="16">
        <f>O15*G21</f>
        <v>0.024</v>
      </c>
      <c r="P16" s="16">
        <f>P15*G21</f>
        <v>0.30000000000000004</v>
      </c>
      <c r="Q16" s="16">
        <f>Q15*G21</f>
        <v>0.037500000000000006</v>
      </c>
      <c r="R16" s="16">
        <f>R15*G21</f>
        <v>0.0036</v>
      </c>
      <c r="S16" s="16">
        <f>S15*G21</f>
        <v>0.15000000000000002</v>
      </c>
      <c r="T16" s="16"/>
      <c r="U16" s="10"/>
    </row>
    <row r="17" spans="1:21" s="2" customFormat="1" ht="15" customHeight="1">
      <c r="A17" s="93" t="s">
        <v>25</v>
      </c>
      <c r="B17" s="94"/>
      <c r="C17" s="28"/>
      <c r="D17" s="16">
        <f>D18*D15</f>
        <v>3.45</v>
      </c>
      <c r="E17" s="16">
        <f aca="true" t="shared" si="0" ref="E17:R17">E18*E15</f>
        <v>0.36</v>
      </c>
      <c r="F17" s="16">
        <f t="shared" si="0"/>
        <v>0</v>
      </c>
      <c r="G17" s="16">
        <f t="shared" si="0"/>
        <v>1.0999999999999999</v>
      </c>
      <c r="H17" s="16">
        <f t="shared" si="0"/>
        <v>4.2123</v>
      </c>
      <c r="I17" s="16">
        <f>I18*I15</f>
        <v>7.6000000000000005</v>
      </c>
      <c r="J17" s="16">
        <f>J18*J15</f>
        <v>4.75</v>
      </c>
      <c r="K17" s="16">
        <f>K15*K18</f>
        <v>1</v>
      </c>
      <c r="L17" s="16">
        <f t="shared" si="0"/>
        <v>6.495000000000001</v>
      </c>
      <c r="M17" s="16">
        <f t="shared" si="0"/>
        <v>15.600000000000001</v>
      </c>
      <c r="N17" s="16">
        <f>N18*N15</f>
        <v>15.750000000000002</v>
      </c>
      <c r="O17" s="16">
        <f t="shared" si="0"/>
        <v>0.2</v>
      </c>
      <c r="P17" s="16">
        <f t="shared" si="0"/>
        <v>0</v>
      </c>
      <c r="Q17" s="16">
        <f t="shared" si="0"/>
        <v>0</v>
      </c>
      <c r="R17" s="16">
        <f t="shared" si="0"/>
        <v>0</v>
      </c>
      <c r="S17" s="16">
        <v>0</v>
      </c>
      <c r="T17" s="16">
        <f>SUM(D17:S17)</f>
        <v>60.517300000000006</v>
      </c>
      <c r="U17" s="21"/>
    </row>
    <row r="18" spans="1:21" ht="15" customHeight="1">
      <c r="A18" s="95" t="s">
        <v>4</v>
      </c>
      <c r="B18" s="96"/>
      <c r="C18" s="34"/>
      <c r="D18" s="32">
        <v>69</v>
      </c>
      <c r="E18" s="32">
        <v>120</v>
      </c>
      <c r="F18" s="32"/>
      <c r="G18" s="32">
        <v>50</v>
      </c>
      <c r="H18" s="32">
        <v>57</v>
      </c>
      <c r="I18" s="32">
        <v>190</v>
      </c>
      <c r="J18" s="32">
        <v>95</v>
      </c>
      <c r="K18" s="32">
        <v>500</v>
      </c>
      <c r="L18" s="32">
        <v>750</v>
      </c>
      <c r="M18" s="32">
        <v>120</v>
      </c>
      <c r="N18" s="32">
        <v>225</v>
      </c>
      <c r="O18" s="32">
        <v>25</v>
      </c>
      <c r="P18" s="32">
        <v>0</v>
      </c>
      <c r="Q18" s="32">
        <v>0</v>
      </c>
      <c r="R18" s="32">
        <v>0</v>
      </c>
      <c r="S18" s="32">
        <v>0</v>
      </c>
      <c r="T18" s="32"/>
      <c r="U18" s="10"/>
    </row>
    <row r="19" spans="1:21" ht="15" customHeight="1">
      <c r="A19" s="91" t="s">
        <v>5</v>
      </c>
      <c r="B19" s="92"/>
      <c r="C19" s="27"/>
      <c r="D19" s="16">
        <f>D16*D18</f>
        <v>10.350000000000001</v>
      </c>
      <c r="E19" s="16">
        <f aca="true" t="shared" si="1" ref="E19:R19">E16*E18</f>
        <v>1.08</v>
      </c>
      <c r="F19" s="16">
        <f t="shared" si="1"/>
        <v>0</v>
      </c>
      <c r="G19" s="16">
        <f t="shared" si="1"/>
        <v>3.3000000000000003</v>
      </c>
      <c r="H19" s="16">
        <f t="shared" si="1"/>
        <v>12.636899999999999</v>
      </c>
      <c r="I19" s="16">
        <f>I16*I18</f>
        <v>22.8</v>
      </c>
      <c r="J19" s="16">
        <f>J16*J18</f>
        <v>14.250000000000002</v>
      </c>
      <c r="K19" s="16">
        <f t="shared" si="1"/>
        <v>3</v>
      </c>
      <c r="L19" s="16">
        <f t="shared" si="1"/>
        <v>19.485000000000003</v>
      </c>
      <c r="M19" s="16">
        <f t="shared" si="1"/>
        <v>46.800000000000004</v>
      </c>
      <c r="N19" s="16">
        <f t="shared" si="1"/>
        <v>47.25000000000001</v>
      </c>
      <c r="O19" s="16">
        <f t="shared" si="1"/>
        <v>0.6</v>
      </c>
      <c r="P19" s="16">
        <f t="shared" si="1"/>
        <v>0</v>
      </c>
      <c r="Q19" s="16">
        <f t="shared" si="1"/>
        <v>0</v>
      </c>
      <c r="R19" s="16">
        <f t="shared" si="1"/>
        <v>0</v>
      </c>
      <c r="S19" s="16">
        <f>PRODUCT(S16,S18)</f>
        <v>0</v>
      </c>
      <c r="T19" s="16">
        <f>SUM(D19:S19)</f>
        <v>181.5519</v>
      </c>
      <c r="U19" s="10"/>
    </row>
    <row r="20" spans="1:20" ht="15">
      <c r="A20" s="17" t="s">
        <v>24</v>
      </c>
      <c r="B20" s="17"/>
      <c r="C20" s="17"/>
      <c r="D20" s="17"/>
      <c r="E20" s="20"/>
      <c r="F20" s="17"/>
      <c r="G20" s="17"/>
      <c r="H20" s="17"/>
      <c r="I20" s="17"/>
      <c r="J20" s="17"/>
      <c r="K20" s="17"/>
      <c r="L20" s="17"/>
      <c r="M20" s="22"/>
      <c r="N20" s="22"/>
      <c r="O20" s="22"/>
      <c r="P20" s="22"/>
      <c r="Q20" s="22"/>
      <c r="R20" s="22"/>
      <c r="S20" s="22"/>
      <c r="T20" s="9"/>
    </row>
    <row r="21" spans="1:20" ht="15">
      <c r="A21" s="19" t="s">
        <v>34</v>
      </c>
      <c r="B21" s="19"/>
      <c r="C21" s="19"/>
      <c r="D21" s="19"/>
      <c r="E21" s="19"/>
      <c r="F21" s="19"/>
      <c r="G21" s="19">
        <v>3</v>
      </c>
      <c r="H21" s="19" t="s">
        <v>35</v>
      </c>
      <c r="I21" s="19"/>
      <c r="J21" s="19"/>
      <c r="K21" s="25"/>
      <c r="L21" s="19"/>
      <c r="M21" s="19"/>
      <c r="N21" s="19"/>
      <c r="O21" s="18"/>
      <c r="P21" s="18"/>
      <c r="Q21" s="18"/>
      <c r="R21" s="18"/>
      <c r="S21" s="18"/>
      <c r="T21" s="9"/>
    </row>
    <row r="22" spans="1:20" ht="15">
      <c r="A22" s="87" t="s">
        <v>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18"/>
      <c r="N22" s="18"/>
      <c r="O22" s="18"/>
      <c r="P22" s="18"/>
      <c r="Q22" s="18"/>
      <c r="R22" s="18"/>
      <c r="S22" s="18"/>
      <c r="T22" s="9"/>
    </row>
  </sheetData>
  <sheetProtection/>
  <mergeCells count="12">
    <mergeCell ref="B3:D3"/>
    <mergeCell ref="A4:T4"/>
    <mergeCell ref="A5:B5"/>
    <mergeCell ref="A6:B6"/>
    <mergeCell ref="D6:T6"/>
    <mergeCell ref="A7:A14"/>
    <mergeCell ref="A15:B15"/>
    <mergeCell ref="A16:B16"/>
    <mergeCell ref="A17:B17"/>
    <mergeCell ref="A18:B18"/>
    <mergeCell ref="A19:B19"/>
    <mergeCell ref="A22:L22"/>
  </mergeCells>
  <printOptions/>
  <pageMargins left="0.25" right="0.010416666666666666" top="0.3958333333333333" bottom="0.062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4"/>
  <sheetViews>
    <sheetView view="pageLayout" workbookViewId="0" topLeftCell="A1">
      <selection activeCell="O26" sqref="O26"/>
    </sheetView>
  </sheetViews>
  <sheetFormatPr defaultColWidth="9.140625" defaultRowHeight="15"/>
  <cols>
    <col min="1" max="1" width="3.7109375" style="0" customWidth="1"/>
    <col min="2" max="2" width="24.7109375" style="0" customWidth="1"/>
    <col min="3" max="3" width="5.421875" style="0" customWidth="1"/>
    <col min="4" max="4" width="7.00390625" style="0" customWidth="1"/>
    <col min="5" max="5" width="5.8515625" style="0" customWidth="1"/>
    <col min="6" max="6" width="6.00390625" style="0" customWidth="1"/>
    <col min="7" max="7" width="5.8515625" style="0" customWidth="1"/>
    <col min="8" max="9" width="5.7109375" style="0" customWidth="1"/>
    <col min="10" max="10" width="6.140625" style="0" customWidth="1"/>
    <col min="11" max="11" width="4.7109375" style="0" customWidth="1"/>
    <col min="12" max="17" width="6.140625" style="0" customWidth="1"/>
    <col min="18" max="18" width="5.00390625" style="0" customWidth="1"/>
    <col min="19" max="19" width="5.7109375" style="0" customWidth="1"/>
  </cols>
  <sheetData>
    <row r="1" spans="1:21" ht="15">
      <c r="A1" s="3" t="s">
        <v>16</v>
      </c>
      <c r="B1" s="3"/>
      <c r="C1" s="3"/>
      <c r="R1" s="2"/>
      <c r="S1" s="2"/>
      <c r="T1" s="2"/>
      <c r="U1" s="2"/>
    </row>
    <row r="2" spans="1:21" ht="15">
      <c r="A2" s="3" t="s">
        <v>115</v>
      </c>
      <c r="B2" s="3"/>
      <c r="C2" s="3"/>
      <c r="R2" s="9"/>
      <c r="S2" s="9"/>
      <c r="T2" s="2"/>
      <c r="U2" s="2"/>
    </row>
    <row r="3" spans="1:21" ht="15" customHeight="1">
      <c r="A3" s="3" t="s">
        <v>47</v>
      </c>
      <c r="B3" s="80" t="s">
        <v>209</v>
      </c>
      <c r="C3" s="3"/>
      <c r="R3" s="2"/>
      <c r="S3" s="2"/>
      <c r="T3" s="2"/>
      <c r="U3" s="2"/>
    </row>
    <row r="4" spans="1:21" ht="15">
      <c r="A4" s="3"/>
      <c r="B4" s="39"/>
      <c r="C4" s="39"/>
      <c r="D4" s="108" t="s">
        <v>225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T4" s="2"/>
      <c r="U4" s="2"/>
    </row>
    <row r="5" spans="1:20" ht="72.75" customHeight="1">
      <c r="A5" s="99" t="s">
        <v>20</v>
      </c>
      <c r="B5" s="100"/>
      <c r="C5" s="15" t="s">
        <v>37</v>
      </c>
      <c r="D5" s="15" t="s">
        <v>154</v>
      </c>
      <c r="E5" s="14" t="s">
        <v>56</v>
      </c>
      <c r="F5" s="14" t="s">
        <v>75</v>
      </c>
      <c r="G5" s="14" t="s">
        <v>45</v>
      </c>
      <c r="H5" s="14" t="s">
        <v>76</v>
      </c>
      <c r="I5" s="14" t="s">
        <v>204</v>
      </c>
      <c r="J5" s="14" t="s">
        <v>33</v>
      </c>
      <c r="K5" s="14" t="s">
        <v>86</v>
      </c>
      <c r="L5" s="14" t="s">
        <v>64</v>
      </c>
      <c r="M5" s="14" t="s">
        <v>57</v>
      </c>
      <c r="N5" s="14" t="s">
        <v>27</v>
      </c>
      <c r="O5" s="14" t="s">
        <v>179</v>
      </c>
      <c r="P5" s="14" t="s">
        <v>45</v>
      </c>
      <c r="Q5" s="14" t="s">
        <v>66</v>
      </c>
      <c r="R5" s="14" t="s">
        <v>59</v>
      </c>
      <c r="S5" s="14" t="s">
        <v>65</v>
      </c>
      <c r="T5" s="14" t="s">
        <v>6</v>
      </c>
    </row>
    <row r="6" spans="1:24" ht="15">
      <c r="A6" s="101"/>
      <c r="B6" s="102"/>
      <c r="C6" s="26"/>
      <c r="D6" s="103" t="s">
        <v>1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5"/>
      <c r="X6" t="s">
        <v>36</v>
      </c>
    </row>
    <row r="7" spans="1:21" ht="19.5" customHeight="1">
      <c r="A7" s="88" t="s">
        <v>61</v>
      </c>
      <c r="B7" s="48" t="s">
        <v>168</v>
      </c>
      <c r="C7" s="31">
        <v>0.06</v>
      </c>
      <c r="D7" s="32"/>
      <c r="E7" s="32">
        <v>0.006</v>
      </c>
      <c r="F7" s="32">
        <v>0.06</v>
      </c>
      <c r="G7" s="32">
        <v>0.005</v>
      </c>
      <c r="H7" s="32"/>
      <c r="I7" s="33"/>
      <c r="J7" s="32"/>
      <c r="K7" s="32"/>
      <c r="L7" s="32"/>
      <c r="M7" s="32"/>
      <c r="N7" s="32">
        <v>0.002</v>
      </c>
      <c r="O7" s="32"/>
      <c r="P7" s="32"/>
      <c r="Q7" s="32"/>
      <c r="R7" s="32">
        <v>0.0072</v>
      </c>
      <c r="S7" s="32"/>
      <c r="T7" s="32"/>
      <c r="U7" s="10"/>
    </row>
    <row r="8" spans="1:21" ht="15" customHeight="1" thickBot="1">
      <c r="A8" s="89"/>
      <c r="B8" s="29" t="s">
        <v>102</v>
      </c>
      <c r="C8" s="31">
        <v>0.25</v>
      </c>
      <c r="D8" s="32"/>
      <c r="E8" s="32"/>
      <c r="F8" s="32"/>
      <c r="G8" s="32"/>
      <c r="H8" s="66"/>
      <c r="I8" s="32">
        <v>0.034</v>
      </c>
      <c r="J8" s="32">
        <v>0.005</v>
      </c>
      <c r="K8" s="32"/>
      <c r="L8" s="32"/>
      <c r="M8" s="32">
        <v>0.02</v>
      </c>
      <c r="N8" s="32">
        <v>0.004</v>
      </c>
      <c r="O8" s="32"/>
      <c r="P8" s="32"/>
      <c r="Q8" s="32">
        <v>0.00125</v>
      </c>
      <c r="R8" s="32">
        <v>0.012</v>
      </c>
      <c r="S8" s="32">
        <v>0.15</v>
      </c>
      <c r="T8" s="32"/>
      <c r="U8" s="10"/>
    </row>
    <row r="9" spans="1:21" ht="15" customHeight="1" thickBot="1">
      <c r="A9" s="89"/>
      <c r="B9" s="29" t="s">
        <v>169</v>
      </c>
      <c r="C9" s="31">
        <v>0.18</v>
      </c>
      <c r="D9" s="32">
        <v>0.08</v>
      </c>
      <c r="E9" s="32"/>
      <c r="F9" s="32"/>
      <c r="G9" s="32"/>
      <c r="H9" s="32">
        <v>0.006</v>
      </c>
      <c r="I9" s="32"/>
      <c r="J9" s="32">
        <v>0.00573</v>
      </c>
      <c r="K9" s="32"/>
      <c r="L9" s="32"/>
      <c r="M9" s="32"/>
      <c r="N9" s="32">
        <v>0.004</v>
      </c>
      <c r="O9" s="32"/>
      <c r="P9" s="32"/>
      <c r="Q9" s="32"/>
      <c r="R9" s="32">
        <v>0.01432</v>
      </c>
      <c r="S9" s="32">
        <v>0.1243</v>
      </c>
      <c r="T9" s="32"/>
      <c r="U9" s="10"/>
    </row>
    <row r="10" spans="1:21" ht="15" customHeight="1" thickBot="1">
      <c r="A10" s="89"/>
      <c r="B10" s="29" t="s">
        <v>185</v>
      </c>
      <c r="C10" s="31">
        <v>0.2</v>
      </c>
      <c r="D10" s="32"/>
      <c r="E10" s="32"/>
      <c r="F10" s="32"/>
      <c r="G10" s="32">
        <v>0.015</v>
      </c>
      <c r="H10" s="32"/>
      <c r="I10" s="32"/>
      <c r="J10" s="32"/>
      <c r="K10" s="32">
        <v>0.025</v>
      </c>
      <c r="L10" s="32"/>
      <c r="M10" s="32"/>
      <c r="N10" s="32"/>
      <c r="O10" s="32"/>
      <c r="P10" s="32"/>
      <c r="Q10" s="32"/>
      <c r="R10" s="32"/>
      <c r="S10" s="32"/>
      <c r="T10" s="32"/>
      <c r="U10" s="10"/>
    </row>
    <row r="11" spans="1:21" ht="17.25" customHeight="1" thickBot="1">
      <c r="A11" s="89"/>
      <c r="B11" s="29" t="s">
        <v>181</v>
      </c>
      <c r="C11" s="31">
        <v>0.1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>
        <v>0.1</v>
      </c>
      <c r="P11" s="32"/>
      <c r="Q11" s="32"/>
      <c r="R11" s="32"/>
      <c r="S11" s="32"/>
      <c r="T11" s="32"/>
      <c r="U11" s="10"/>
    </row>
    <row r="12" spans="1:21" ht="15.75" thickBot="1">
      <c r="A12" s="89"/>
      <c r="B12" s="29" t="s">
        <v>87</v>
      </c>
      <c r="C12" s="31">
        <v>0.05</v>
      </c>
      <c r="D12" s="32"/>
      <c r="E12" s="32"/>
      <c r="F12" s="32"/>
      <c r="G12" s="32"/>
      <c r="H12" s="32"/>
      <c r="I12" s="32"/>
      <c r="J12" s="32"/>
      <c r="K12" s="32"/>
      <c r="L12" s="32">
        <v>0.05</v>
      </c>
      <c r="M12" s="32"/>
      <c r="N12" s="32"/>
      <c r="O12" s="32"/>
      <c r="P12" s="32"/>
      <c r="Q12" s="32"/>
      <c r="R12" s="32"/>
      <c r="S12" s="32"/>
      <c r="T12" s="32"/>
      <c r="U12" s="10"/>
    </row>
    <row r="13" spans="1:21" ht="15">
      <c r="A13" s="89"/>
      <c r="B13" s="30"/>
      <c r="C13" s="31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10"/>
    </row>
    <row r="14" spans="1:21" ht="15">
      <c r="A14" s="89"/>
      <c r="B14" s="30"/>
      <c r="C14" s="31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10"/>
    </row>
    <row r="15" spans="1:21" ht="15">
      <c r="A15" s="90"/>
      <c r="B15" s="30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10"/>
    </row>
    <row r="16" spans="1:21" ht="15" customHeight="1">
      <c r="A16" s="91" t="s">
        <v>2</v>
      </c>
      <c r="B16" s="92"/>
      <c r="C16" s="27"/>
      <c r="D16" s="16">
        <f aca="true" t="shared" si="0" ref="D16:R16">SUM(D7:D15)</f>
        <v>0.08</v>
      </c>
      <c r="E16" s="16">
        <f t="shared" si="0"/>
        <v>0.006</v>
      </c>
      <c r="F16" s="16">
        <f t="shared" si="0"/>
        <v>0.06</v>
      </c>
      <c r="G16" s="16">
        <f t="shared" si="0"/>
        <v>0.02</v>
      </c>
      <c r="H16" s="16">
        <f t="shared" si="0"/>
        <v>0.006</v>
      </c>
      <c r="I16" s="16">
        <f t="shared" si="0"/>
        <v>0.034</v>
      </c>
      <c r="J16" s="16">
        <f t="shared" si="0"/>
        <v>0.01073</v>
      </c>
      <c r="K16" s="16">
        <f t="shared" si="0"/>
        <v>0.025</v>
      </c>
      <c r="L16" s="16">
        <f t="shared" si="0"/>
        <v>0.05</v>
      </c>
      <c r="M16" s="16">
        <v>0.02</v>
      </c>
      <c r="N16" s="16">
        <f t="shared" si="0"/>
        <v>0.01</v>
      </c>
      <c r="O16" s="16">
        <f t="shared" si="0"/>
        <v>0.1</v>
      </c>
      <c r="P16" s="16">
        <f t="shared" si="0"/>
        <v>0</v>
      </c>
      <c r="Q16" s="16">
        <f t="shared" si="0"/>
        <v>0.00125</v>
      </c>
      <c r="R16" s="16">
        <f t="shared" si="0"/>
        <v>0.03352</v>
      </c>
      <c r="S16" s="16">
        <v>0.209</v>
      </c>
      <c r="T16" s="16"/>
      <c r="U16" s="10"/>
    </row>
    <row r="17" spans="1:21" ht="26.25" customHeight="1">
      <c r="A17" s="91" t="s">
        <v>3</v>
      </c>
      <c r="B17" s="92"/>
      <c r="C17" s="27"/>
      <c r="D17" s="16">
        <f>D16*G22</f>
        <v>0.24</v>
      </c>
      <c r="E17" s="16">
        <f>E16*G22</f>
        <v>0.018000000000000002</v>
      </c>
      <c r="F17" s="16">
        <f>F16*G22</f>
        <v>0.18</v>
      </c>
      <c r="G17" s="16">
        <f>G16*G22</f>
        <v>0.06</v>
      </c>
      <c r="H17" s="16">
        <f>H16*G22</f>
        <v>0.018000000000000002</v>
      </c>
      <c r="I17" s="16">
        <f>I16*G22</f>
        <v>0.10200000000000001</v>
      </c>
      <c r="J17" s="16">
        <f>J16*G22</f>
        <v>0.032189999999999996</v>
      </c>
      <c r="K17" s="16">
        <f>K16*G22</f>
        <v>0.07500000000000001</v>
      </c>
      <c r="L17" s="16">
        <f>L16*G22</f>
        <v>0.15000000000000002</v>
      </c>
      <c r="M17" s="16">
        <f>M16*G22</f>
        <v>0.06</v>
      </c>
      <c r="N17" s="16">
        <f>N16*G22</f>
        <v>0.03</v>
      </c>
      <c r="O17" s="16">
        <f>O16*G22</f>
        <v>0.30000000000000004</v>
      </c>
      <c r="P17" s="16">
        <f>P16*G22</f>
        <v>0</v>
      </c>
      <c r="Q17" s="16">
        <f>Q16*G22</f>
        <v>0.00375</v>
      </c>
      <c r="R17" s="16">
        <f>R16*G22</f>
        <v>0.10056000000000001</v>
      </c>
      <c r="S17" s="16">
        <f>S16*G22</f>
        <v>0.627</v>
      </c>
      <c r="T17" s="16"/>
      <c r="U17" s="10"/>
    </row>
    <row r="18" spans="1:21" s="2" customFormat="1" ht="15" customHeight="1">
      <c r="A18" s="93" t="s">
        <v>25</v>
      </c>
      <c r="B18" s="94"/>
      <c r="C18" s="28"/>
      <c r="D18" s="16">
        <f>D19*D16</f>
        <v>15.200000000000001</v>
      </c>
      <c r="E18" s="16">
        <f aca="true" t="shared" si="1" ref="E18:R18">E19*E16</f>
        <v>0.72</v>
      </c>
      <c r="F18" s="16">
        <f t="shared" si="1"/>
        <v>0</v>
      </c>
      <c r="G18" s="16">
        <f t="shared" si="1"/>
        <v>1</v>
      </c>
      <c r="H18" s="16">
        <f t="shared" si="1"/>
        <v>1.47</v>
      </c>
      <c r="I18" s="16">
        <f t="shared" si="1"/>
        <v>7.82</v>
      </c>
      <c r="J18" s="16">
        <f t="shared" si="1"/>
        <v>8.0475</v>
      </c>
      <c r="K18" s="16">
        <f t="shared" si="1"/>
        <v>0</v>
      </c>
      <c r="L18" s="16">
        <f t="shared" si="1"/>
        <v>3.45</v>
      </c>
      <c r="M18" s="16">
        <f>+M19*M16</f>
        <v>1.1</v>
      </c>
      <c r="N18" s="16">
        <f t="shared" si="1"/>
        <v>0.25</v>
      </c>
      <c r="O18" s="16">
        <f t="shared" si="1"/>
        <v>12</v>
      </c>
      <c r="P18" s="16">
        <f t="shared" si="1"/>
        <v>0</v>
      </c>
      <c r="Q18" s="16">
        <f t="shared" si="1"/>
        <v>0</v>
      </c>
      <c r="R18" s="16">
        <f t="shared" si="1"/>
        <v>0</v>
      </c>
      <c r="S18" s="16">
        <v>0</v>
      </c>
      <c r="T18" s="16">
        <f>SUM(D18:S18)</f>
        <v>51.057500000000005</v>
      </c>
      <c r="U18" s="21"/>
    </row>
    <row r="19" spans="1:21" ht="15" customHeight="1">
      <c r="A19" s="95" t="s">
        <v>4</v>
      </c>
      <c r="B19" s="96"/>
      <c r="C19" s="34"/>
      <c r="D19" s="32">
        <v>190</v>
      </c>
      <c r="E19" s="32">
        <v>120</v>
      </c>
      <c r="F19" s="32"/>
      <c r="G19" s="32">
        <v>50</v>
      </c>
      <c r="H19" s="32">
        <v>245</v>
      </c>
      <c r="I19" s="32">
        <v>230</v>
      </c>
      <c r="J19" s="32">
        <v>750</v>
      </c>
      <c r="K19" s="32"/>
      <c r="L19" s="32">
        <v>69</v>
      </c>
      <c r="M19" s="32">
        <v>55</v>
      </c>
      <c r="N19" s="32">
        <v>25</v>
      </c>
      <c r="O19" s="32">
        <v>120</v>
      </c>
      <c r="P19" s="32"/>
      <c r="Q19" s="32">
        <v>0</v>
      </c>
      <c r="R19" s="32">
        <v>0</v>
      </c>
      <c r="S19" s="32">
        <v>0</v>
      </c>
      <c r="T19" s="32"/>
      <c r="U19" s="10"/>
    </row>
    <row r="20" spans="1:21" ht="15" customHeight="1">
      <c r="A20" s="91" t="s">
        <v>5</v>
      </c>
      <c r="B20" s="92"/>
      <c r="C20" s="27"/>
      <c r="D20" s="16">
        <f>D17*D19</f>
        <v>45.6</v>
      </c>
      <c r="E20" s="16">
        <f aca="true" t="shared" si="2" ref="E20:R20">E17*E19</f>
        <v>2.16</v>
      </c>
      <c r="F20" s="16">
        <f t="shared" si="2"/>
        <v>0</v>
      </c>
      <c r="G20" s="16">
        <f t="shared" si="2"/>
        <v>3</v>
      </c>
      <c r="H20" s="16">
        <f t="shared" si="2"/>
        <v>4.41</v>
      </c>
      <c r="I20" s="16">
        <f t="shared" si="2"/>
        <v>23.46</v>
      </c>
      <c r="J20" s="16">
        <f t="shared" si="2"/>
        <v>24.1425</v>
      </c>
      <c r="K20" s="16">
        <f t="shared" si="2"/>
        <v>0</v>
      </c>
      <c r="L20" s="16">
        <f t="shared" si="2"/>
        <v>10.350000000000001</v>
      </c>
      <c r="M20" s="16">
        <f>M17*M19</f>
        <v>3.3</v>
      </c>
      <c r="N20" s="16">
        <f t="shared" si="2"/>
        <v>0.75</v>
      </c>
      <c r="O20" s="16">
        <f t="shared" si="2"/>
        <v>36.00000000000001</v>
      </c>
      <c r="P20" s="16">
        <f t="shared" si="2"/>
        <v>0</v>
      </c>
      <c r="Q20" s="16">
        <f t="shared" si="2"/>
        <v>0</v>
      </c>
      <c r="R20" s="16">
        <f t="shared" si="2"/>
        <v>0</v>
      </c>
      <c r="S20" s="16">
        <f>PRODUCT(S17,S19)</f>
        <v>0</v>
      </c>
      <c r="T20">
        <f>SUM(D20:S20)</f>
        <v>153.1725</v>
      </c>
      <c r="U20" s="10"/>
    </row>
    <row r="21" spans="1:20" ht="15">
      <c r="A21" s="17" t="s">
        <v>24</v>
      </c>
      <c r="B21" s="17"/>
      <c r="C21" s="17"/>
      <c r="D21" s="17"/>
      <c r="E21" s="20"/>
      <c r="F21" s="17"/>
      <c r="G21" s="17"/>
      <c r="H21" s="17"/>
      <c r="I21" s="17"/>
      <c r="J21" s="17"/>
      <c r="K21" s="22"/>
      <c r="L21" s="22"/>
      <c r="M21" s="22"/>
      <c r="N21" s="22"/>
      <c r="O21" s="22"/>
      <c r="P21" s="22"/>
      <c r="Q21" s="22"/>
      <c r="R21" s="22"/>
      <c r="S21" s="22"/>
      <c r="T21" s="9"/>
    </row>
    <row r="22" spans="1:20" ht="15">
      <c r="A22" s="19" t="s">
        <v>34</v>
      </c>
      <c r="B22" s="19"/>
      <c r="C22" s="19"/>
      <c r="D22" s="19"/>
      <c r="E22" s="19"/>
      <c r="F22" s="19"/>
      <c r="G22" s="19">
        <v>3</v>
      </c>
      <c r="H22" s="19" t="s">
        <v>35</v>
      </c>
      <c r="I22" s="19"/>
      <c r="J22" s="19"/>
      <c r="K22" s="18"/>
      <c r="L22" s="18"/>
      <c r="M22" s="18"/>
      <c r="N22" s="18"/>
      <c r="O22" s="18"/>
      <c r="P22" s="18"/>
      <c r="Q22" s="18"/>
      <c r="R22" s="18"/>
      <c r="S22" s="18"/>
      <c r="T22" s="9"/>
    </row>
    <row r="23" spans="1:20" ht="15">
      <c r="A23" s="87" t="s">
        <v>7</v>
      </c>
      <c r="B23" s="87"/>
      <c r="C23" s="87"/>
      <c r="D23" s="87"/>
      <c r="E23" s="87"/>
      <c r="F23" s="87"/>
      <c r="G23" s="87"/>
      <c r="H23" s="87"/>
      <c r="I23" s="87"/>
      <c r="J23" s="87"/>
      <c r="K23" s="18"/>
      <c r="L23" s="18"/>
      <c r="M23" s="18"/>
      <c r="N23" s="18"/>
      <c r="O23" s="18"/>
      <c r="P23" s="18"/>
      <c r="Q23" s="18"/>
      <c r="R23" s="18"/>
      <c r="S23" s="18"/>
      <c r="T23" s="9"/>
    </row>
    <row r="24" spans="1:19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</sheetData>
  <sheetProtection/>
  <mergeCells count="11">
    <mergeCell ref="A16:B16"/>
    <mergeCell ref="A17:B17"/>
    <mergeCell ref="A18:B18"/>
    <mergeCell ref="A19:B19"/>
    <mergeCell ref="A20:B20"/>
    <mergeCell ref="A23:J23"/>
    <mergeCell ref="D4:R4"/>
    <mergeCell ref="A5:B5"/>
    <mergeCell ref="A6:B6"/>
    <mergeCell ref="D6:T6"/>
    <mergeCell ref="A7:A15"/>
  </mergeCells>
  <printOptions/>
  <pageMargins left="0.10416666666666667" right="0.010416666666666666" top="0.7083333333333334" bottom="0.0312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view="pageLayout" workbookViewId="0" topLeftCell="A1">
      <selection activeCell="T24" sqref="T24"/>
    </sheetView>
  </sheetViews>
  <sheetFormatPr defaultColWidth="9.140625" defaultRowHeight="15"/>
  <cols>
    <col min="1" max="1" width="4.57421875" style="0" customWidth="1"/>
    <col min="2" max="2" width="21.421875" style="0" customWidth="1"/>
    <col min="3" max="3" width="6.00390625" style="0" customWidth="1"/>
    <col min="4" max="4" width="6.7109375" style="0" customWidth="1"/>
    <col min="5" max="5" width="5.28125" style="0" customWidth="1"/>
    <col min="6" max="6" width="6.28125" style="0" customWidth="1"/>
    <col min="7" max="7" width="5.7109375" style="2" customWidth="1"/>
    <col min="8" max="8" width="6.28125" style="0" customWidth="1"/>
    <col min="9" max="9" width="6.421875" style="0" customWidth="1"/>
    <col min="10" max="10" width="6.140625" style="0" customWidth="1"/>
    <col min="11" max="11" width="5.421875" style="0" customWidth="1"/>
    <col min="12" max="12" width="4.7109375" style="0" customWidth="1"/>
    <col min="13" max="13" width="6.00390625" style="0" customWidth="1"/>
    <col min="14" max="14" width="5.421875" style="0" customWidth="1"/>
    <col min="15" max="15" width="4.28125" style="0" customWidth="1"/>
    <col min="16" max="16" width="6.28125" style="0" customWidth="1"/>
    <col min="17" max="17" width="6.8515625" style="0" customWidth="1"/>
    <col min="18" max="18" width="7.00390625" style="0" customWidth="1"/>
  </cols>
  <sheetData>
    <row r="1" spans="1:19" ht="15">
      <c r="A1" s="3" t="s">
        <v>16</v>
      </c>
      <c r="B1" s="3"/>
      <c r="C1" s="3"/>
      <c r="G1"/>
      <c r="I1" t="s">
        <v>17</v>
      </c>
      <c r="Q1" s="2"/>
      <c r="R1" s="2"/>
      <c r="S1" s="2"/>
    </row>
    <row r="2" spans="1:19" ht="15">
      <c r="A2" s="3" t="s">
        <v>115</v>
      </c>
      <c r="B2" s="3"/>
      <c r="C2" s="3"/>
      <c r="G2"/>
      <c r="I2" t="s">
        <v>29</v>
      </c>
      <c r="Q2" s="9"/>
      <c r="R2" s="9"/>
      <c r="S2" s="2"/>
    </row>
    <row r="3" spans="1:19" ht="15">
      <c r="A3" s="3" t="s">
        <v>47</v>
      </c>
      <c r="B3" s="80" t="s">
        <v>209</v>
      </c>
      <c r="C3" s="3"/>
      <c r="G3"/>
      <c r="I3" t="s">
        <v>31</v>
      </c>
      <c r="Q3" s="2"/>
      <c r="R3" s="2"/>
      <c r="S3" s="2"/>
    </row>
    <row r="4" spans="1:19" ht="15">
      <c r="A4" s="3"/>
      <c r="B4" s="39"/>
      <c r="C4" s="39"/>
      <c r="D4" s="108" t="s">
        <v>226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S4" s="2"/>
    </row>
    <row r="5" spans="1:19" ht="80.25">
      <c r="A5" s="99" t="s">
        <v>41</v>
      </c>
      <c r="B5" s="100"/>
      <c r="C5" s="15" t="s">
        <v>37</v>
      </c>
      <c r="D5" s="15" t="s">
        <v>56</v>
      </c>
      <c r="E5" s="14" t="s">
        <v>73</v>
      </c>
      <c r="F5" s="14" t="s">
        <v>88</v>
      </c>
      <c r="G5" s="14" t="s">
        <v>200</v>
      </c>
      <c r="H5" s="14" t="s">
        <v>70</v>
      </c>
      <c r="I5" s="14" t="s">
        <v>33</v>
      </c>
      <c r="J5" s="14" t="s">
        <v>76</v>
      </c>
      <c r="K5" s="14" t="s">
        <v>45</v>
      </c>
      <c r="L5" s="14" t="s">
        <v>64</v>
      </c>
      <c r="M5" s="14" t="s">
        <v>27</v>
      </c>
      <c r="N5" s="14" t="s">
        <v>96</v>
      </c>
      <c r="O5" s="14" t="s">
        <v>178</v>
      </c>
      <c r="P5" s="14" t="s">
        <v>66</v>
      </c>
      <c r="Q5" s="14" t="s">
        <v>59</v>
      </c>
      <c r="R5" s="14" t="s">
        <v>65</v>
      </c>
      <c r="S5" s="14" t="s">
        <v>6</v>
      </c>
    </row>
    <row r="6" spans="1:19" ht="15">
      <c r="A6" s="101"/>
      <c r="B6" s="102"/>
      <c r="C6" s="26"/>
      <c r="D6" s="103" t="s">
        <v>1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15">
      <c r="A7" s="88" t="s">
        <v>61</v>
      </c>
      <c r="B7" s="48"/>
      <c r="C7" s="31"/>
      <c r="D7" s="32"/>
      <c r="E7" s="32"/>
      <c r="F7" s="32"/>
      <c r="G7" s="32"/>
      <c r="H7" s="33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89"/>
      <c r="B8" s="29" t="s">
        <v>170</v>
      </c>
      <c r="C8" s="31">
        <v>0.25</v>
      </c>
      <c r="D8" s="32">
        <v>0.005</v>
      </c>
      <c r="E8" s="32">
        <v>0.01675</v>
      </c>
      <c r="F8" s="32">
        <v>0.025</v>
      </c>
      <c r="G8" s="32"/>
      <c r="H8" s="32"/>
      <c r="I8" s="32"/>
      <c r="J8" s="32"/>
      <c r="K8" s="32"/>
      <c r="L8" s="32"/>
      <c r="M8" s="32">
        <v>0.004</v>
      </c>
      <c r="N8" s="32"/>
      <c r="O8" s="32"/>
      <c r="P8" s="32">
        <v>0.0125</v>
      </c>
      <c r="Q8" s="32">
        <v>0.012</v>
      </c>
      <c r="R8" s="32">
        <v>0.1</v>
      </c>
      <c r="S8" s="32"/>
    </row>
    <row r="9" spans="1:21" ht="15.75" thickBot="1">
      <c r="A9" s="89"/>
      <c r="B9" s="29" t="s">
        <v>70</v>
      </c>
      <c r="C9" s="31">
        <v>0.8</v>
      </c>
      <c r="D9" s="32"/>
      <c r="E9" s="32"/>
      <c r="F9" s="32"/>
      <c r="G9" s="32"/>
      <c r="H9" s="32">
        <v>0.08</v>
      </c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U9" t="s">
        <v>36</v>
      </c>
    </row>
    <row r="10" spans="1:19" ht="15.75" thickBot="1">
      <c r="A10" s="89"/>
      <c r="B10" s="29" t="s">
        <v>92</v>
      </c>
      <c r="C10" s="31">
        <v>0.15</v>
      </c>
      <c r="D10" s="32"/>
      <c r="E10" s="32"/>
      <c r="F10" s="32">
        <v>0.15</v>
      </c>
      <c r="G10" s="32"/>
      <c r="H10" s="32"/>
      <c r="I10" s="32">
        <v>0.00525</v>
      </c>
      <c r="J10" s="32">
        <v>0.0027</v>
      </c>
      <c r="K10" s="32">
        <v>0.0045</v>
      </c>
      <c r="L10" s="32"/>
      <c r="M10" s="32">
        <v>0.004</v>
      </c>
      <c r="N10" s="32"/>
      <c r="O10" s="32"/>
      <c r="P10" s="32">
        <v>0.00375</v>
      </c>
      <c r="Q10" s="32">
        <v>0.0072</v>
      </c>
      <c r="R10" s="32"/>
      <c r="S10" s="32"/>
    </row>
    <row r="11" spans="1:19" ht="15.75" thickBot="1">
      <c r="A11" s="89"/>
      <c r="B11" s="29" t="s">
        <v>95</v>
      </c>
      <c r="C11" s="31">
        <v>0.2</v>
      </c>
      <c r="D11" s="32"/>
      <c r="E11" s="32"/>
      <c r="F11" s="32"/>
      <c r="G11" s="32"/>
      <c r="H11" s="32"/>
      <c r="I11" s="32"/>
      <c r="J11" s="32"/>
      <c r="K11" s="32">
        <v>0.02</v>
      </c>
      <c r="L11" s="32"/>
      <c r="M11" s="32"/>
      <c r="N11" s="32">
        <v>0.02</v>
      </c>
      <c r="O11" s="32"/>
      <c r="P11" s="32"/>
      <c r="Q11" s="32"/>
      <c r="R11" s="32"/>
      <c r="S11" s="32"/>
    </row>
    <row r="12" spans="1:19" ht="15.75" thickBot="1">
      <c r="A12" s="89"/>
      <c r="B12" s="29" t="s">
        <v>64</v>
      </c>
      <c r="C12" s="31">
        <v>0.05</v>
      </c>
      <c r="D12" s="32"/>
      <c r="E12" s="32"/>
      <c r="F12" s="32"/>
      <c r="G12" s="32"/>
      <c r="H12" s="32"/>
      <c r="I12" s="32"/>
      <c r="J12" s="32"/>
      <c r="K12" s="32"/>
      <c r="L12" s="32">
        <v>0.05</v>
      </c>
      <c r="M12" s="32"/>
      <c r="N12" s="32"/>
      <c r="O12" s="32"/>
      <c r="P12" s="32"/>
      <c r="Q12" s="32"/>
      <c r="R12" s="32"/>
      <c r="S12" s="32"/>
    </row>
    <row r="13" spans="1:19" ht="15">
      <c r="A13" s="89"/>
      <c r="B13" s="30" t="s">
        <v>177</v>
      </c>
      <c r="C13" s="31">
        <v>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>
        <v>1</v>
      </c>
      <c r="P13" s="32"/>
      <c r="Q13" s="32"/>
      <c r="R13" s="32"/>
      <c r="S13" s="32"/>
    </row>
    <row r="14" spans="1:19" ht="15">
      <c r="A14" s="89"/>
      <c r="B14" s="30" t="s">
        <v>200</v>
      </c>
      <c r="C14" s="31">
        <v>0.13</v>
      </c>
      <c r="D14" s="32"/>
      <c r="E14" s="32"/>
      <c r="F14" s="32"/>
      <c r="G14" s="32">
        <v>0.13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">
      <c r="A15" s="90"/>
      <c r="B15" s="30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">
      <c r="A16" s="91" t="s">
        <v>2</v>
      </c>
      <c r="B16" s="92"/>
      <c r="C16" s="27"/>
      <c r="D16" s="16">
        <f aca="true" t="shared" si="0" ref="D16:P16">SUM(D7:D15)</f>
        <v>0.005</v>
      </c>
      <c r="E16" s="16">
        <f t="shared" si="0"/>
        <v>0.01675</v>
      </c>
      <c r="F16" s="16">
        <f t="shared" si="0"/>
        <v>0.175</v>
      </c>
      <c r="G16" s="16">
        <f t="shared" si="0"/>
        <v>0.13</v>
      </c>
      <c r="H16" s="16">
        <f t="shared" si="0"/>
        <v>0.08</v>
      </c>
      <c r="I16" s="16">
        <f t="shared" si="0"/>
        <v>0.00525</v>
      </c>
      <c r="J16" s="16">
        <f t="shared" si="0"/>
        <v>0.0027</v>
      </c>
      <c r="K16" s="16">
        <f t="shared" si="0"/>
        <v>0.0245</v>
      </c>
      <c r="L16" s="16">
        <f t="shared" si="0"/>
        <v>0.05</v>
      </c>
      <c r="M16" s="16">
        <f t="shared" si="0"/>
        <v>0.008</v>
      </c>
      <c r="N16" s="16">
        <f t="shared" si="0"/>
        <v>0.02</v>
      </c>
      <c r="O16" s="16">
        <v>1</v>
      </c>
      <c r="P16" s="16">
        <f t="shared" si="0"/>
        <v>0.01625</v>
      </c>
      <c r="Q16" s="16">
        <f>SUM(Q7:Q15)</f>
        <v>0.019200000000000002</v>
      </c>
      <c r="R16" s="16">
        <v>0.116</v>
      </c>
      <c r="S16" s="16"/>
    </row>
    <row r="17" spans="1:19" ht="28.5" customHeight="1">
      <c r="A17" s="91" t="s">
        <v>3</v>
      </c>
      <c r="B17" s="92"/>
      <c r="C17" s="27"/>
      <c r="D17" s="16">
        <f>D16*G22</f>
        <v>0.015</v>
      </c>
      <c r="E17" s="16">
        <f>E16*G22</f>
        <v>0.05025</v>
      </c>
      <c r="F17" s="16">
        <f>F16*G22</f>
        <v>0.5249999999999999</v>
      </c>
      <c r="G17" s="16">
        <f>G16*G22</f>
        <v>0.39</v>
      </c>
      <c r="H17" s="16">
        <f>H16*G22</f>
        <v>0.24</v>
      </c>
      <c r="I17" s="16">
        <f>I16*G22</f>
        <v>0.01575</v>
      </c>
      <c r="J17" s="16">
        <f>J16*G22</f>
        <v>0.0081</v>
      </c>
      <c r="K17" s="16">
        <f>K16*G22</f>
        <v>0.07350000000000001</v>
      </c>
      <c r="L17" s="16">
        <f>L16*G22</f>
        <v>0.15000000000000002</v>
      </c>
      <c r="M17" s="16">
        <f>M16*G22</f>
        <v>0.024</v>
      </c>
      <c r="N17" s="16">
        <f>N16*G22</f>
        <v>0.06</v>
      </c>
      <c r="O17" s="16">
        <f>O16*G22</f>
        <v>3</v>
      </c>
      <c r="P17" s="16">
        <f>P16*G22</f>
        <v>0.04875</v>
      </c>
      <c r="Q17" s="16">
        <f>Q16*G22</f>
        <v>0.057600000000000005</v>
      </c>
      <c r="R17" s="16">
        <f>R16*G22</f>
        <v>0.34800000000000003</v>
      </c>
      <c r="S17" s="16"/>
    </row>
    <row r="18" spans="1:19" ht="15">
      <c r="A18" s="93" t="s">
        <v>25</v>
      </c>
      <c r="B18" s="94"/>
      <c r="C18" s="28"/>
      <c r="D18" s="16">
        <f>D19*D16</f>
        <v>0.6</v>
      </c>
      <c r="E18" s="16">
        <f aca="true" t="shared" si="1" ref="E18:Q18">E19*E16</f>
        <v>0</v>
      </c>
      <c r="F18" s="16">
        <f t="shared" si="1"/>
        <v>0</v>
      </c>
      <c r="G18" s="16">
        <f t="shared" si="1"/>
        <v>25.35</v>
      </c>
      <c r="H18" s="16">
        <f t="shared" si="1"/>
        <v>22</v>
      </c>
      <c r="I18" s="16">
        <f t="shared" si="1"/>
        <v>3.9375000000000004</v>
      </c>
      <c r="J18" s="16">
        <f t="shared" si="1"/>
        <v>0.6615000000000001</v>
      </c>
      <c r="K18" s="16">
        <f t="shared" si="1"/>
        <v>1.225</v>
      </c>
      <c r="L18" s="16">
        <f t="shared" si="1"/>
        <v>3.45</v>
      </c>
      <c r="M18" s="16">
        <f t="shared" si="1"/>
        <v>0.2</v>
      </c>
      <c r="N18" s="16">
        <f t="shared" si="1"/>
        <v>0</v>
      </c>
      <c r="O18" s="16">
        <f t="shared" si="1"/>
        <v>5.4</v>
      </c>
      <c r="P18" s="16">
        <f t="shared" si="1"/>
        <v>0</v>
      </c>
      <c r="Q18" s="16">
        <f t="shared" si="1"/>
        <v>0</v>
      </c>
      <c r="R18" s="16">
        <v>0</v>
      </c>
      <c r="S18" s="16">
        <f>SUM(D18:R18)</f>
        <v>62.824000000000005</v>
      </c>
    </row>
    <row r="19" spans="1:19" ht="15">
      <c r="A19" s="95" t="s">
        <v>4</v>
      </c>
      <c r="B19" s="96"/>
      <c r="C19" s="34"/>
      <c r="D19" s="32">
        <v>120</v>
      </c>
      <c r="E19" s="32"/>
      <c r="F19" s="32"/>
      <c r="G19" s="32">
        <v>195</v>
      </c>
      <c r="H19" s="32">
        <v>275</v>
      </c>
      <c r="I19" s="32">
        <v>750</v>
      </c>
      <c r="J19" s="32">
        <v>245</v>
      </c>
      <c r="K19" s="32">
        <v>50</v>
      </c>
      <c r="L19" s="32">
        <v>69</v>
      </c>
      <c r="M19" s="32">
        <v>25</v>
      </c>
      <c r="N19" s="32">
        <v>0</v>
      </c>
      <c r="O19" s="32">
        <v>5.4</v>
      </c>
      <c r="P19" s="32">
        <v>0</v>
      </c>
      <c r="Q19" s="32">
        <v>0</v>
      </c>
      <c r="R19" s="32">
        <v>0</v>
      </c>
      <c r="S19" s="32"/>
    </row>
    <row r="20" spans="1:19" ht="15">
      <c r="A20" s="91" t="s">
        <v>5</v>
      </c>
      <c r="B20" s="92"/>
      <c r="C20" s="27"/>
      <c r="D20" s="16">
        <f>D17*D19</f>
        <v>1.7999999999999998</v>
      </c>
      <c r="E20" s="16">
        <f aca="true" t="shared" si="2" ref="E20:Q20">E17*E19</f>
        <v>0</v>
      </c>
      <c r="F20" s="16">
        <f t="shared" si="2"/>
        <v>0</v>
      </c>
      <c r="G20" s="16">
        <f t="shared" si="2"/>
        <v>76.05</v>
      </c>
      <c r="H20" s="16">
        <f t="shared" si="2"/>
        <v>66</v>
      </c>
      <c r="I20" s="16">
        <f t="shared" si="2"/>
        <v>11.8125</v>
      </c>
      <c r="J20" s="16">
        <f t="shared" si="2"/>
        <v>1.9845</v>
      </c>
      <c r="K20" s="16">
        <f t="shared" si="2"/>
        <v>3.6750000000000007</v>
      </c>
      <c r="L20" s="16">
        <f t="shared" si="2"/>
        <v>10.350000000000001</v>
      </c>
      <c r="M20" s="16">
        <f t="shared" si="2"/>
        <v>0.6</v>
      </c>
      <c r="N20" s="16">
        <f t="shared" si="2"/>
        <v>0</v>
      </c>
      <c r="O20" s="16">
        <f t="shared" si="2"/>
        <v>16.200000000000003</v>
      </c>
      <c r="P20" s="16">
        <f t="shared" si="2"/>
        <v>0</v>
      </c>
      <c r="Q20" s="16">
        <f t="shared" si="2"/>
        <v>0</v>
      </c>
      <c r="R20" s="16">
        <f>PRODUCT(R17,R19)</f>
        <v>0</v>
      </c>
      <c r="S20" s="16">
        <f>SUM(D20:R20)</f>
        <v>188.47199999999998</v>
      </c>
    </row>
    <row r="21" spans="1:19" ht="15">
      <c r="A21" s="17" t="s">
        <v>24</v>
      </c>
      <c r="B21" s="17"/>
      <c r="C21" s="17"/>
      <c r="D21" s="17"/>
      <c r="E21" s="20"/>
      <c r="F21" s="17"/>
      <c r="G21" s="17"/>
      <c r="H21" s="17"/>
      <c r="I21" s="17"/>
      <c r="J21" s="17"/>
      <c r="K21" s="22"/>
      <c r="L21" s="22"/>
      <c r="M21" s="22"/>
      <c r="N21" s="22"/>
      <c r="O21" s="22"/>
      <c r="P21" s="22"/>
      <c r="Q21" s="22"/>
      <c r="R21" s="22"/>
      <c r="S21" s="9"/>
    </row>
    <row r="22" spans="1:19" ht="15">
      <c r="A22" s="19" t="s">
        <v>34</v>
      </c>
      <c r="B22" s="19"/>
      <c r="C22" s="19"/>
      <c r="D22" s="19"/>
      <c r="E22" s="19"/>
      <c r="F22" s="19"/>
      <c r="G22" s="19">
        <v>3</v>
      </c>
      <c r="H22" s="19"/>
      <c r="I22" s="25">
        <f>S20</f>
        <v>188.47199999999998</v>
      </c>
      <c r="J22" s="19"/>
      <c r="K22" s="18"/>
      <c r="L22" s="18"/>
      <c r="M22" s="18"/>
      <c r="N22" s="18"/>
      <c r="O22" s="18"/>
      <c r="P22" s="18"/>
      <c r="Q22" s="18"/>
      <c r="R22" s="18"/>
      <c r="S22" s="9"/>
    </row>
    <row r="23" spans="1:19" ht="15">
      <c r="A23" s="87" t="s">
        <v>7</v>
      </c>
      <c r="B23" s="87"/>
      <c r="C23" s="87"/>
      <c r="D23" s="87"/>
      <c r="E23" s="87"/>
      <c r="F23" s="87"/>
      <c r="G23" s="87"/>
      <c r="H23" s="87"/>
      <c r="I23" s="87"/>
      <c r="J23" s="87"/>
      <c r="K23" s="18"/>
      <c r="L23" s="18"/>
      <c r="M23" s="18"/>
      <c r="N23" s="18"/>
      <c r="O23" s="18"/>
      <c r="P23" s="18"/>
      <c r="Q23" s="18"/>
      <c r="R23" s="18"/>
      <c r="S23" s="9"/>
    </row>
    <row r="29" ht="15">
      <c r="W29" t="s">
        <v>215</v>
      </c>
    </row>
  </sheetData>
  <sheetProtection/>
  <mergeCells count="11">
    <mergeCell ref="A16:B16"/>
    <mergeCell ref="A17:B17"/>
    <mergeCell ref="A18:B18"/>
    <mergeCell ref="A19:B19"/>
    <mergeCell ref="A20:B20"/>
    <mergeCell ref="A23:J23"/>
    <mergeCell ref="D4:Q4"/>
    <mergeCell ref="A5:B5"/>
    <mergeCell ref="A6:B6"/>
    <mergeCell ref="D6:S6"/>
    <mergeCell ref="A7:A15"/>
  </mergeCells>
  <printOptions/>
  <pageMargins left="0.25" right="0.25" top="0.6986788617886179" bottom="0.052083333333333336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U23"/>
  <sheetViews>
    <sheetView view="pageLayout" workbookViewId="0" topLeftCell="A1">
      <selection activeCell="Q22" sqref="Q22"/>
    </sheetView>
  </sheetViews>
  <sheetFormatPr defaultColWidth="9.140625" defaultRowHeight="15"/>
  <cols>
    <col min="1" max="1" width="4.28125" style="0" customWidth="1"/>
    <col min="2" max="2" width="26.57421875" style="0" customWidth="1"/>
    <col min="3" max="3" width="5.8515625" style="0" customWidth="1"/>
    <col min="4" max="4" width="5.28125" style="0" customWidth="1"/>
    <col min="5" max="5" width="5.8515625" style="0" customWidth="1"/>
    <col min="6" max="6" width="6.421875" style="0" customWidth="1"/>
    <col min="7" max="7" width="6.28125" style="0" customWidth="1"/>
    <col min="8" max="8" width="3.421875" style="0" customWidth="1"/>
    <col min="9" max="9" width="6.140625" style="0" customWidth="1"/>
    <col min="10" max="10" width="5.00390625" style="0" customWidth="1"/>
    <col min="11" max="12" width="6.421875" style="0" customWidth="1"/>
    <col min="13" max="13" width="4.57421875" style="0" customWidth="1"/>
    <col min="14" max="15" width="6.421875" style="0" customWidth="1"/>
    <col min="16" max="16" width="4.57421875" style="0" customWidth="1"/>
    <col min="17" max="17" width="6.421875" style="0" customWidth="1"/>
    <col min="18" max="18" width="6.00390625" style="0" customWidth="1"/>
    <col min="19" max="19" width="7.00390625" style="0" customWidth="1"/>
    <col min="20" max="20" width="6.421875" style="0" customWidth="1"/>
    <col min="21" max="21" width="6.8515625" style="0" customWidth="1"/>
  </cols>
  <sheetData>
    <row r="1" spans="1:21" ht="15">
      <c r="A1" s="3" t="s">
        <v>16</v>
      </c>
      <c r="B1" s="3"/>
      <c r="C1" s="3"/>
      <c r="J1" t="s">
        <v>17</v>
      </c>
      <c r="S1" s="2"/>
      <c r="T1" s="2"/>
      <c r="U1" s="2"/>
    </row>
    <row r="2" spans="1:21" ht="15">
      <c r="A2" s="3" t="s">
        <v>115</v>
      </c>
      <c r="B2" s="3"/>
      <c r="C2" s="3"/>
      <c r="J2" t="s">
        <v>29</v>
      </c>
      <c r="S2" s="9"/>
      <c r="T2" s="9"/>
      <c r="U2" s="2"/>
    </row>
    <row r="3" spans="1:21" ht="15">
      <c r="A3" s="3" t="s">
        <v>18</v>
      </c>
      <c r="B3" s="80" t="s">
        <v>209</v>
      </c>
      <c r="C3" s="3"/>
      <c r="J3" t="s">
        <v>31</v>
      </c>
      <c r="S3" s="2"/>
      <c r="T3" s="2"/>
      <c r="U3" s="2"/>
    </row>
    <row r="4" spans="1:21" ht="15">
      <c r="A4" s="3"/>
      <c r="B4" s="39"/>
      <c r="C4" s="39"/>
      <c r="D4" s="108" t="s">
        <v>227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U4" s="2"/>
    </row>
    <row r="5" spans="1:21" ht="66">
      <c r="A5" s="99" t="s">
        <v>42</v>
      </c>
      <c r="B5" s="100"/>
      <c r="C5" s="15" t="s">
        <v>37</v>
      </c>
      <c r="D5" s="15" t="s">
        <v>62</v>
      </c>
      <c r="E5" s="14" t="s">
        <v>56</v>
      </c>
      <c r="F5" s="14" t="s">
        <v>33</v>
      </c>
      <c r="G5" s="14" t="s">
        <v>52</v>
      </c>
      <c r="H5" s="14" t="s">
        <v>124</v>
      </c>
      <c r="I5" s="14" t="s">
        <v>76</v>
      </c>
      <c r="J5" s="14" t="s">
        <v>134</v>
      </c>
      <c r="K5" s="14" t="s">
        <v>45</v>
      </c>
      <c r="L5" s="14" t="s">
        <v>199</v>
      </c>
      <c r="M5" s="14" t="s">
        <v>91</v>
      </c>
      <c r="N5" s="14" t="s">
        <v>27</v>
      </c>
      <c r="O5" s="14" t="s">
        <v>86</v>
      </c>
      <c r="P5" s="14" t="s">
        <v>64</v>
      </c>
      <c r="Q5" s="14" t="s">
        <v>135</v>
      </c>
      <c r="R5" s="14" t="s">
        <v>66</v>
      </c>
      <c r="S5" s="14" t="s">
        <v>65</v>
      </c>
      <c r="T5" s="14" t="s">
        <v>59</v>
      </c>
      <c r="U5" s="14" t="s">
        <v>6</v>
      </c>
    </row>
    <row r="6" spans="1:21" ht="15">
      <c r="A6" s="101"/>
      <c r="B6" s="102"/>
      <c r="C6" s="26"/>
      <c r="D6" s="103" t="s">
        <v>1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</row>
    <row r="7" spans="1:21" ht="15">
      <c r="A7" s="88" t="s">
        <v>61</v>
      </c>
      <c r="B7" s="48" t="s">
        <v>130</v>
      </c>
      <c r="C7" s="31">
        <v>0.6</v>
      </c>
      <c r="D7" s="32"/>
      <c r="E7" s="32">
        <v>0.003</v>
      </c>
      <c r="F7" s="32"/>
      <c r="G7" s="32"/>
      <c r="H7" s="32"/>
      <c r="I7" s="33"/>
      <c r="J7" s="32">
        <v>0.06</v>
      </c>
      <c r="K7" s="32"/>
      <c r="L7" s="32"/>
      <c r="M7" s="32"/>
      <c r="N7" s="32">
        <v>0.002</v>
      </c>
      <c r="O7" s="32"/>
      <c r="P7" s="32"/>
      <c r="Q7" s="32"/>
      <c r="R7" s="32"/>
      <c r="S7" s="32"/>
      <c r="T7" s="32"/>
      <c r="U7" s="32"/>
    </row>
    <row r="8" spans="1:21" ht="15.75" thickBot="1">
      <c r="A8" s="89"/>
      <c r="B8" s="29" t="s">
        <v>210</v>
      </c>
      <c r="C8" s="31">
        <v>0.25</v>
      </c>
      <c r="D8" s="32">
        <v>0.015</v>
      </c>
      <c r="E8" s="32"/>
      <c r="F8" s="32">
        <v>0.005</v>
      </c>
      <c r="G8" s="32"/>
      <c r="H8" s="32">
        <v>0.25</v>
      </c>
      <c r="I8" s="32"/>
      <c r="J8" s="32"/>
      <c r="K8" s="32"/>
      <c r="L8" s="32"/>
      <c r="M8" s="32">
        <v>0.03</v>
      </c>
      <c r="N8" s="32">
        <v>0.002</v>
      </c>
      <c r="O8" s="32"/>
      <c r="P8" s="32"/>
      <c r="Q8" s="32"/>
      <c r="R8" s="32">
        <v>0.0125</v>
      </c>
      <c r="S8" s="32">
        <v>0.05</v>
      </c>
      <c r="T8" s="32">
        <v>0.012</v>
      </c>
      <c r="U8" s="32"/>
    </row>
    <row r="9" spans="1:21" ht="15.75" thickBot="1">
      <c r="A9" s="89"/>
      <c r="B9" s="29" t="s">
        <v>71</v>
      </c>
      <c r="C9" s="31">
        <v>0.15</v>
      </c>
      <c r="D9" s="32"/>
      <c r="E9" s="32"/>
      <c r="F9" s="32">
        <v>0.00525</v>
      </c>
      <c r="G9" s="32">
        <v>0.01</v>
      </c>
      <c r="H9" s="32"/>
      <c r="I9" s="32"/>
      <c r="J9" s="32"/>
      <c r="K9" s="32"/>
      <c r="L9" s="32"/>
      <c r="M9" s="32"/>
      <c r="N9" s="32">
        <v>0.004</v>
      </c>
      <c r="O9" s="32"/>
      <c r="P9" s="32"/>
      <c r="Q9" s="32"/>
      <c r="R9" s="32"/>
      <c r="S9" s="32">
        <v>0.17</v>
      </c>
      <c r="T9" s="32"/>
      <c r="U9" s="32"/>
    </row>
    <row r="10" spans="1:21" ht="15.75" thickBot="1">
      <c r="A10" s="89"/>
      <c r="B10" s="29" t="s">
        <v>131</v>
      </c>
      <c r="C10" s="31">
        <v>0.07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>
        <v>0.07</v>
      </c>
      <c r="R10" s="32"/>
      <c r="S10" s="32"/>
      <c r="T10" s="32"/>
      <c r="U10" s="32"/>
    </row>
    <row r="11" spans="1:21" ht="15.75" thickBot="1">
      <c r="A11" s="89"/>
      <c r="B11" s="29" t="s">
        <v>132</v>
      </c>
      <c r="C11" s="31">
        <v>0.05</v>
      </c>
      <c r="D11" s="32"/>
      <c r="E11" s="32">
        <v>0.0042</v>
      </c>
      <c r="F11" s="32">
        <v>0.003</v>
      </c>
      <c r="G11" s="32"/>
      <c r="H11" s="32"/>
      <c r="I11" s="32">
        <v>0.0076</v>
      </c>
      <c r="J11" s="32"/>
      <c r="K11" s="32">
        <v>0.0075</v>
      </c>
      <c r="L11" s="32"/>
      <c r="M11" s="32"/>
      <c r="N11" s="32"/>
      <c r="O11" s="32"/>
      <c r="P11" s="32"/>
      <c r="Q11" s="32"/>
      <c r="R11" s="32">
        <v>0.005</v>
      </c>
      <c r="S11" s="32"/>
      <c r="T11" s="32">
        <v>0.01</v>
      </c>
      <c r="U11" s="32"/>
    </row>
    <row r="12" spans="1:21" ht="15.75" thickBot="1">
      <c r="A12" s="89"/>
      <c r="B12" s="29" t="s">
        <v>133</v>
      </c>
      <c r="C12" s="31">
        <v>0.2</v>
      </c>
      <c r="D12" s="32"/>
      <c r="E12" s="32"/>
      <c r="F12" s="32"/>
      <c r="G12" s="32"/>
      <c r="H12" s="32"/>
      <c r="I12" s="32"/>
      <c r="J12" s="32"/>
      <c r="K12" s="32">
        <v>0.02</v>
      </c>
      <c r="L12" s="32"/>
      <c r="M12" s="32"/>
      <c r="N12" s="32"/>
      <c r="O12" s="32">
        <v>0.025</v>
      </c>
      <c r="P12" s="32"/>
      <c r="Q12" s="32"/>
      <c r="R12" s="32"/>
      <c r="S12" s="32"/>
      <c r="T12" s="32"/>
      <c r="U12" s="32"/>
    </row>
    <row r="13" spans="1:21" ht="15.75" thickBot="1">
      <c r="A13" s="89"/>
      <c r="B13" s="29" t="s">
        <v>64</v>
      </c>
      <c r="C13" s="31">
        <v>0.05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>
        <v>0.05</v>
      </c>
      <c r="Q13" s="32"/>
      <c r="R13" s="32"/>
      <c r="S13" s="32"/>
      <c r="T13" s="32"/>
      <c r="U13" s="32"/>
    </row>
    <row r="14" spans="1:21" ht="15">
      <c r="A14" s="90"/>
      <c r="B14" s="30" t="s">
        <v>199</v>
      </c>
      <c r="C14" s="31">
        <v>0.04</v>
      </c>
      <c r="D14" s="32"/>
      <c r="E14" s="32"/>
      <c r="F14" s="32"/>
      <c r="G14" s="32"/>
      <c r="H14" s="32"/>
      <c r="I14" s="32"/>
      <c r="J14" s="32"/>
      <c r="K14" s="32"/>
      <c r="L14" s="32">
        <v>0.04</v>
      </c>
      <c r="M14" s="32"/>
      <c r="N14" s="32"/>
      <c r="O14" s="32"/>
      <c r="P14" s="32"/>
      <c r="Q14" s="32"/>
      <c r="R14" s="32"/>
      <c r="S14" s="32"/>
      <c r="T14" s="32"/>
      <c r="U14" s="32"/>
    </row>
    <row r="15" spans="1:21" ht="15">
      <c r="A15" s="91" t="s">
        <v>2</v>
      </c>
      <c r="B15" s="92"/>
      <c r="C15" s="27"/>
      <c r="D15" s="16">
        <f aca="true" t="shared" si="0" ref="D15:T15">SUM(D7:D14)</f>
        <v>0.015</v>
      </c>
      <c r="E15" s="16">
        <f t="shared" si="0"/>
        <v>0.0072</v>
      </c>
      <c r="F15" s="16">
        <f t="shared" si="0"/>
        <v>0.013250000000000001</v>
      </c>
      <c r="G15" s="16">
        <f t="shared" si="0"/>
        <v>0.01</v>
      </c>
      <c r="H15" s="16">
        <f t="shared" si="0"/>
        <v>0.25</v>
      </c>
      <c r="I15" s="16">
        <f t="shared" si="0"/>
        <v>0.0076</v>
      </c>
      <c r="J15" s="16">
        <f t="shared" si="0"/>
        <v>0.06</v>
      </c>
      <c r="K15" s="16">
        <f t="shared" si="0"/>
        <v>0.0275</v>
      </c>
      <c r="L15" s="16">
        <v>0.04</v>
      </c>
      <c r="M15" s="16">
        <v>0.03</v>
      </c>
      <c r="N15" s="16">
        <f t="shared" si="0"/>
        <v>0.008</v>
      </c>
      <c r="O15" s="16">
        <f t="shared" si="0"/>
        <v>0.025</v>
      </c>
      <c r="P15" s="16">
        <f t="shared" si="0"/>
        <v>0.05</v>
      </c>
      <c r="Q15" s="16">
        <f t="shared" si="0"/>
        <v>0.07</v>
      </c>
      <c r="R15" s="16">
        <f t="shared" si="0"/>
        <v>0.0175</v>
      </c>
      <c r="S15" s="16">
        <f t="shared" si="0"/>
        <v>0.22000000000000003</v>
      </c>
      <c r="T15" s="16">
        <f t="shared" si="0"/>
        <v>0.022</v>
      </c>
      <c r="U15" s="16"/>
    </row>
    <row r="16" spans="1:21" ht="25.5" customHeight="1">
      <c r="A16" s="91" t="s">
        <v>3</v>
      </c>
      <c r="B16" s="92"/>
      <c r="C16" s="27"/>
      <c r="D16" s="16">
        <f>D15*G21</f>
        <v>0.045</v>
      </c>
      <c r="E16" s="16">
        <f>E15*G21</f>
        <v>0.0216</v>
      </c>
      <c r="F16" s="16">
        <f>F15*G21</f>
        <v>0.03975000000000001</v>
      </c>
      <c r="G16" s="16">
        <f>G15*G21</f>
        <v>0.03</v>
      </c>
      <c r="H16" s="16"/>
      <c r="I16" s="16">
        <f>I15*G21</f>
        <v>0.0228</v>
      </c>
      <c r="J16" s="16">
        <f>J15*G21</f>
        <v>0.18</v>
      </c>
      <c r="K16" s="16">
        <f>K15*G21</f>
        <v>0.0825</v>
      </c>
      <c r="L16" s="16">
        <f>L15*G21</f>
        <v>0.12</v>
      </c>
      <c r="M16" s="16">
        <f>M15*G21</f>
        <v>0.09</v>
      </c>
      <c r="N16" s="16">
        <f>N15*G21</f>
        <v>0.024</v>
      </c>
      <c r="O16" s="16">
        <f>O15*G21</f>
        <v>0.07500000000000001</v>
      </c>
      <c r="P16" s="16">
        <f>P15*G21</f>
        <v>0.15000000000000002</v>
      </c>
      <c r="Q16" s="16">
        <f>Q15*G21</f>
        <v>0.21000000000000002</v>
      </c>
      <c r="R16" s="16">
        <f>R15*G21</f>
        <v>0.052500000000000005</v>
      </c>
      <c r="S16" s="16">
        <f>S15*G21</f>
        <v>0.6600000000000001</v>
      </c>
      <c r="T16" s="16">
        <f>T15*G21</f>
        <v>0.066</v>
      </c>
      <c r="U16" s="16"/>
    </row>
    <row r="17" spans="1:21" ht="15">
      <c r="A17" s="93" t="s">
        <v>25</v>
      </c>
      <c r="B17" s="94"/>
      <c r="C17" s="28"/>
      <c r="D17" s="16">
        <f>D18*D15</f>
        <v>1.425</v>
      </c>
      <c r="E17" s="16">
        <f aca="true" t="shared" si="1" ref="E17:S17">E18*E15</f>
        <v>0.864</v>
      </c>
      <c r="F17" s="16">
        <f t="shared" si="1"/>
        <v>9.937500000000002</v>
      </c>
      <c r="G17" s="16">
        <f t="shared" si="1"/>
        <v>0.8300000000000001</v>
      </c>
      <c r="H17" s="16">
        <f t="shared" si="1"/>
        <v>0</v>
      </c>
      <c r="I17" s="16">
        <f t="shared" si="1"/>
        <v>1.862</v>
      </c>
      <c r="J17" s="16">
        <f t="shared" si="1"/>
        <v>11.94</v>
      </c>
      <c r="K17" s="16">
        <f t="shared" si="1"/>
        <v>1.375</v>
      </c>
      <c r="L17" s="16">
        <f>L18*L15</f>
        <v>9.42</v>
      </c>
      <c r="M17" s="16">
        <f>M18*M15</f>
        <v>6.75</v>
      </c>
      <c r="N17" s="16">
        <f t="shared" si="1"/>
        <v>0.2</v>
      </c>
      <c r="O17" s="16">
        <f t="shared" si="1"/>
        <v>0</v>
      </c>
      <c r="P17" s="16">
        <f t="shared" si="1"/>
        <v>3.45</v>
      </c>
      <c r="Q17" s="16">
        <f t="shared" si="1"/>
        <v>19.250000000000004</v>
      </c>
      <c r="R17" s="16">
        <f t="shared" si="1"/>
        <v>0</v>
      </c>
      <c r="S17" s="16">
        <f t="shared" si="1"/>
        <v>0</v>
      </c>
      <c r="T17" s="16"/>
      <c r="U17" s="16">
        <f>SUM(D17:T17)</f>
        <v>67.30350000000001</v>
      </c>
    </row>
    <row r="18" spans="1:21" ht="15">
      <c r="A18" s="95" t="s">
        <v>4</v>
      </c>
      <c r="B18" s="96"/>
      <c r="C18" s="34"/>
      <c r="D18" s="32">
        <v>95</v>
      </c>
      <c r="E18" s="32">
        <v>120</v>
      </c>
      <c r="F18" s="32">
        <v>750</v>
      </c>
      <c r="G18" s="32">
        <v>83</v>
      </c>
      <c r="H18" s="32"/>
      <c r="I18" s="32">
        <v>245</v>
      </c>
      <c r="J18" s="32">
        <v>199</v>
      </c>
      <c r="K18" s="32">
        <v>50</v>
      </c>
      <c r="L18" s="32">
        <v>235.5</v>
      </c>
      <c r="M18" s="32">
        <v>225</v>
      </c>
      <c r="N18" s="32">
        <v>25</v>
      </c>
      <c r="O18" s="32"/>
      <c r="P18" s="32">
        <v>69</v>
      </c>
      <c r="Q18" s="32">
        <v>275</v>
      </c>
      <c r="R18" s="32">
        <v>0</v>
      </c>
      <c r="S18" s="32">
        <v>0</v>
      </c>
      <c r="T18" s="32">
        <v>0</v>
      </c>
      <c r="U18" s="32"/>
    </row>
    <row r="19" spans="1:21" ht="15">
      <c r="A19" s="91" t="s">
        <v>5</v>
      </c>
      <c r="B19" s="92"/>
      <c r="C19" s="27"/>
      <c r="D19" s="16">
        <f>D16*D18</f>
        <v>4.2749999999999995</v>
      </c>
      <c r="E19" s="16">
        <f aca="true" t="shared" si="2" ref="E19:S19">E16*E18</f>
        <v>2.592</v>
      </c>
      <c r="F19" s="16">
        <f t="shared" si="2"/>
        <v>29.812500000000007</v>
      </c>
      <c r="G19" s="16">
        <f t="shared" si="2"/>
        <v>2.4899999999999998</v>
      </c>
      <c r="H19" s="16">
        <f t="shared" si="2"/>
        <v>0</v>
      </c>
      <c r="I19" s="16">
        <f t="shared" si="2"/>
        <v>5.586</v>
      </c>
      <c r="J19" s="16">
        <f t="shared" si="2"/>
        <v>35.82</v>
      </c>
      <c r="K19" s="16">
        <f t="shared" si="2"/>
        <v>4.125</v>
      </c>
      <c r="L19" s="16">
        <f>L16*L18</f>
        <v>28.259999999999998</v>
      </c>
      <c r="M19" s="16">
        <f>M16*M18</f>
        <v>20.25</v>
      </c>
      <c r="N19" s="16">
        <f t="shared" si="2"/>
        <v>0.6</v>
      </c>
      <c r="O19" s="16">
        <f t="shared" si="2"/>
        <v>0</v>
      </c>
      <c r="P19" s="16">
        <f t="shared" si="2"/>
        <v>10.350000000000001</v>
      </c>
      <c r="Q19" s="16">
        <f t="shared" si="2"/>
        <v>57.75000000000001</v>
      </c>
      <c r="R19" s="16">
        <f t="shared" si="2"/>
        <v>0</v>
      </c>
      <c r="S19" s="16">
        <f t="shared" si="2"/>
        <v>0</v>
      </c>
      <c r="T19" s="16">
        <f>PRODUCT(T16,T18)</f>
        <v>0</v>
      </c>
      <c r="U19" s="16">
        <f>SUM(D19:T19)</f>
        <v>201.91049999999998</v>
      </c>
    </row>
    <row r="20" spans="1:21" ht="15">
      <c r="A20" s="17" t="s">
        <v>24</v>
      </c>
      <c r="B20" s="17"/>
      <c r="C20" s="17"/>
      <c r="D20" s="17"/>
      <c r="E20" s="20"/>
      <c r="F20" s="17"/>
      <c r="G20" s="17"/>
      <c r="H20" s="17"/>
      <c r="I20" s="17"/>
      <c r="J20" s="17"/>
      <c r="K20" s="17"/>
      <c r="L20" s="22"/>
      <c r="M20" s="22"/>
      <c r="N20" s="22"/>
      <c r="O20" s="22"/>
      <c r="P20" s="22"/>
      <c r="Q20" s="22"/>
      <c r="R20" s="22"/>
      <c r="S20" s="22"/>
      <c r="T20" s="22"/>
      <c r="U20" s="9"/>
    </row>
    <row r="21" spans="1:21" ht="15">
      <c r="A21" s="19" t="s">
        <v>34</v>
      </c>
      <c r="B21" s="19"/>
      <c r="C21" s="19"/>
      <c r="D21" s="19"/>
      <c r="E21" s="19"/>
      <c r="F21" s="19"/>
      <c r="G21" s="19">
        <v>3</v>
      </c>
      <c r="H21" s="19" t="s">
        <v>35</v>
      </c>
      <c r="I21" s="19"/>
      <c r="J21">
        <f>U19</f>
        <v>201.91049999999998</v>
      </c>
      <c r="K21" s="19"/>
      <c r="L21" s="19"/>
      <c r="M21" s="19"/>
      <c r="N21" s="19"/>
      <c r="O21" s="19"/>
      <c r="P21" s="18"/>
      <c r="Q21" s="18"/>
      <c r="R21" s="18"/>
      <c r="S21" s="18"/>
      <c r="T21" s="18"/>
      <c r="U21" s="9"/>
    </row>
    <row r="22" spans="1:21" ht="15">
      <c r="A22" s="87" t="s">
        <v>7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18"/>
      <c r="M22" s="18"/>
      <c r="N22" s="18"/>
      <c r="O22" s="18"/>
      <c r="P22" s="18"/>
      <c r="Q22" s="18"/>
      <c r="R22" s="18"/>
      <c r="S22" s="18"/>
      <c r="T22" s="18"/>
      <c r="U22" s="9"/>
    </row>
    <row r="23" spans="7:8" ht="15">
      <c r="G23" s="2"/>
      <c r="H23" s="2"/>
    </row>
  </sheetData>
  <sheetProtection/>
  <mergeCells count="11">
    <mergeCell ref="A15:B15"/>
    <mergeCell ref="A16:B16"/>
    <mergeCell ref="A17:B17"/>
    <mergeCell ref="A18:B18"/>
    <mergeCell ref="A19:B19"/>
    <mergeCell ref="A22:K22"/>
    <mergeCell ref="D4:S4"/>
    <mergeCell ref="A5:B5"/>
    <mergeCell ref="A6:B6"/>
    <mergeCell ref="D6:U6"/>
    <mergeCell ref="A7:A14"/>
  </mergeCells>
  <printOptions/>
  <pageMargins left="0.25" right="0.25" top="0.40625" bottom="0.010416666666666666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4"/>
  <sheetViews>
    <sheetView view="pageLayout" workbookViewId="0" topLeftCell="A1">
      <selection activeCell="R22" sqref="Q21:R22"/>
    </sheetView>
  </sheetViews>
  <sheetFormatPr defaultColWidth="9.140625" defaultRowHeight="15"/>
  <cols>
    <col min="1" max="1" width="4.8515625" style="0" customWidth="1"/>
    <col min="2" max="2" width="23.421875" style="0" customWidth="1"/>
    <col min="3" max="3" width="5.7109375" style="0" customWidth="1"/>
    <col min="4" max="4" width="6.421875" style="0" customWidth="1"/>
    <col min="5" max="6" width="6.28125" style="0" customWidth="1"/>
    <col min="7" max="7" width="6.140625" style="0" customWidth="1"/>
    <col min="8" max="8" width="5.8515625" style="0" customWidth="1"/>
    <col min="9" max="9" width="6.140625" style="0" customWidth="1"/>
    <col min="10" max="10" width="5.7109375" style="0" customWidth="1"/>
    <col min="11" max="11" width="7.140625" style="0" customWidth="1"/>
    <col min="12" max="12" width="6.00390625" style="0" customWidth="1"/>
    <col min="13" max="13" width="5.8515625" style="0" customWidth="1"/>
    <col min="14" max="14" width="4.421875" style="0" customWidth="1"/>
    <col min="15" max="15" width="4.00390625" style="0" customWidth="1"/>
    <col min="16" max="17" width="6.00390625" style="0" customWidth="1"/>
    <col min="18" max="18" width="4.7109375" style="0" customWidth="1"/>
    <col min="19" max="19" width="4.421875" style="0" customWidth="1"/>
    <col min="20" max="20" width="5.140625" style="0" customWidth="1"/>
    <col min="21" max="21" width="4.8515625" style="0" customWidth="1"/>
    <col min="22" max="22" width="6.8515625" style="0" customWidth="1"/>
  </cols>
  <sheetData>
    <row r="1" spans="1:22" ht="15">
      <c r="A1" s="3" t="s">
        <v>16</v>
      </c>
      <c r="B1" s="3"/>
      <c r="C1" s="3"/>
      <c r="K1" t="s">
        <v>17</v>
      </c>
      <c r="T1" s="2"/>
      <c r="U1" s="2"/>
      <c r="V1" s="2"/>
    </row>
    <row r="2" spans="1:22" ht="15">
      <c r="A2" s="3" t="s">
        <v>115</v>
      </c>
      <c r="B2" s="3"/>
      <c r="C2" s="3"/>
      <c r="K2" t="s">
        <v>29</v>
      </c>
      <c r="T2" s="9"/>
      <c r="U2" s="9"/>
      <c r="V2" s="2"/>
    </row>
    <row r="3" spans="1:22" ht="15">
      <c r="A3" s="3" t="s">
        <v>18</v>
      </c>
      <c r="B3" s="80" t="s">
        <v>211</v>
      </c>
      <c r="C3" s="3"/>
      <c r="K3" t="s">
        <v>31</v>
      </c>
      <c r="T3" s="2"/>
      <c r="U3" s="2"/>
      <c r="V3" s="2"/>
    </row>
    <row r="4" spans="1:22" ht="15">
      <c r="A4" s="3"/>
      <c r="B4" s="57"/>
      <c r="C4" s="57"/>
      <c r="D4" s="108" t="s">
        <v>228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V4" s="2"/>
    </row>
    <row r="5" spans="1:22" ht="58.5">
      <c r="A5" s="99" t="s">
        <v>43</v>
      </c>
      <c r="B5" s="100"/>
      <c r="C5" s="15" t="s">
        <v>37</v>
      </c>
      <c r="D5" s="15" t="s">
        <v>56</v>
      </c>
      <c r="E5" s="14" t="s">
        <v>137</v>
      </c>
      <c r="F5" s="14" t="s">
        <v>45</v>
      </c>
      <c r="G5" s="14" t="s">
        <v>88</v>
      </c>
      <c r="H5" s="14" t="s">
        <v>76</v>
      </c>
      <c r="I5" s="14" t="s">
        <v>74</v>
      </c>
      <c r="J5" s="14" t="s">
        <v>119</v>
      </c>
      <c r="K5" s="14" t="s">
        <v>100</v>
      </c>
      <c r="L5" s="14" t="s">
        <v>33</v>
      </c>
      <c r="M5" s="14" t="s">
        <v>63</v>
      </c>
      <c r="N5" s="14" t="s">
        <v>77</v>
      </c>
      <c r="O5" s="14" t="s">
        <v>120</v>
      </c>
      <c r="P5" s="14" t="s">
        <v>64</v>
      </c>
      <c r="Q5" s="14" t="s">
        <v>139</v>
      </c>
      <c r="R5" s="14" t="s">
        <v>98</v>
      </c>
      <c r="S5" s="14" t="s">
        <v>65</v>
      </c>
      <c r="T5" s="14" t="s">
        <v>59</v>
      </c>
      <c r="U5" s="14"/>
      <c r="V5" s="14" t="s">
        <v>6</v>
      </c>
    </row>
    <row r="6" spans="1:22" ht="15">
      <c r="A6" s="101"/>
      <c r="B6" s="102"/>
      <c r="C6" s="26"/>
      <c r="D6" s="103" t="s">
        <v>1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5"/>
    </row>
    <row r="7" spans="1:22" ht="25.5">
      <c r="A7" s="88" t="s">
        <v>61</v>
      </c>
      <c r="B7" s="48" t="s">
        <v>136</v>
      </c>
      <c r="C7" s="31">
        <v>0.06</v>
      </c>
      <c r="D7" s="32">
        <v>0.0036</v>
      </c>
      <c r="E7" s="32">
        <v>0.015</v>
      </c>
      <c r="F7" s="32"/>
      <c r="G7" s="32"/>
      <c r="H7" s="32"/>
      <c r="I7" s="33"/>
      <c r="J7" s="33"/>
      <c r="K7" s="32"/>
      <c r="L7" s="32"/>
      <c r="M7" s="32"/>
      <c r="N7" s="32"/>
      <c r="O7" s="32"/>
      <c r="P7" s="32"/>
      <c r="Q7" s="32"/>
      <c r="R7" s="32">
        <v>0.0189</v>
      </c>
      <c r="S7" s="32"/>
      <c r="T7" s="32"/>
      <c r="U7" s="32"/>
      <c r="V7" s="32"/>
    </row>
    <row r="8" spans="1:22" ht="15.75" thickBot="1">
      <c r="A8" s="89"/>
      <c r="B8" s="29" t="s">
        <v>97</v>
      </c>
      <c r="C8" s="31">
        <v>0.25</v>
      </c>
      <c r="D8" s="32">
        <v>0.005</v>
      </c>
      <c r="E8" s="32"/>
      <c r="F8" s="32"/>
      <c r="G8" s="32">
        <v>0.0625</v>
      </c>
      <c r="H8" s="32">
        <v>0.0025</v>
      </c>
      <c r="I8" s="32">
        <v>0.01</v>
      </c>
      <c r="J8" s="32"/>
      <c r="K8" s="32"/>
      <c r="L8" s="32"/>
      <c r="M8" s="32"/>
      <c r="N8" s="32"/>
      <c r="O8" s="32"/>
      <c r="P8" s="32"/>
      <c r="Q8" s="32"/>
      <c r="R8" s="32">
        <v>0.0157</v>
      </c>
      <c r="S8" s="32">
        <v>0.04</v>
      </c>
      <c r="T8" s="32">
        <v>0.012</v>
      </c>
      <c r="U8" s="32"/>
      <c r="V8" s="32"/>
    </row>
    <row r="9" spans="1:22" ht="15.75" thickBot="1">
      <c r="A9" s="89"/>
      <c r="B9" s="29" t="s">
        <v>99</v>
      </c>
      <c r="C9" s="31">
        <v>0.15</v>
      </c>
      <c r="D9" s="32"/>
      <c r="E9" s="32"/>
      <c r="F9" s="32"/>
      <c r="G9" s="32"/>
      <c r="H9" s="32"/>
      <c r="I9" s="32"/>
      <c r="J9" s="32"/>
      <c r="K9" s="32">
        <v>0.051</v>
      </c>
      <c r="L9" s="32">
        <v>0.0053</v>
      </c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1:22" ht="15.75" thickBot="1">
      <c r="A10" s="89"/>
      <c r="B10" s="29" t="s">
        <v>138</v>
      </c>
      <c r="C10" s="31">
        <v>0.07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>
        <v>0.07</v>
      </c>
      <c r="R10" s="32"/>
      <c r="S10" s="32"/>
      <c r="T10" s="32"/>
      <c r="U10" s="32"/>
      <c r="V10" s="32"/>
    </row>
    <row r="11" spans="1:22" ht="15.75" thickBot="1">
      <c r="A11" s="89"/>
      <c r="B11" s="29" t="s">
        <v>184</v>
      </c>
      <c r="C11" s="31">
        <v>0.2</v>
      </c>
      <c r="D11" s="32"/>
      <c r="E11" s="32"/>
      <c r="F11" s="32">
        <v>0.02</v>
      </c>
      <c r="G11" s="32"/>
      <c r="H11" s="32"/>
      <c r="I11" s="32"/>
      <c r="J11" s="32"/>
      <c r="K11" s="32"/>
      <c r="L11" s="32"/>
      <c r="M11" s="32">
        <v>0.002</v>
      </c>
      <c r="N11" s="32"/>
      <c r="O11" s="32"/>
      <c r="P11" s="32"/>
      <c r="Q11" s="32"/>
      <c r="R11" s="32"/>
      <c r="S11" s="32"/>
      <c r="T11" s="32"/>
      <c r="U11" s="32"/>
      <c r="V11" s="32"/>
    </row>
    <row r="12" spans="1:22" ht="15.75" thickBot="1">
      <c r="A12" s="89"/>
      <c r="B12" s="29" t="s">
        <v>117</v>
      </c>
      <c r="C12" s="31" t="s">
        <v>147</v>
      </c>
      <c r="D12" s="32"/>
      <c r="E12" s="32"/>
      <c r="F12" s="32"/>
      <c r="G12" s="32"/>
      <c r="H12" s="32"/>
      <c r="I12" s="32"/>
      <c r="J12" s="32">
        <v>0.04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</row>
    <row r="13" spans="1:22" ht="15.75" thickBot="1">
      <c r="A13" s="89"/>
      <c r="B13" s="29" t="s">
        <v>64</v>
      </c>
      <c r="C13" s="31">
        <v>0.05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>
        <v>0.05</v>
      </c>
      <c r="Q13" s="32"/>
      <c r="R13" s="32"/>
      <c r="S13" s="32"/>
      <c r="T13" s="32"/>
      <c r="U13" s="32"/>
      <c r="V13" s="32"/>
    </row>
    <row r="14" spans="1:22" ht="15">
      <c r="A14" s="89"/>
      <c r="B14" s="30" t="s">
        <v>118</v>
      </c>
      <c r="C14" s="31">
        <v>1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>
        <v>1</v>
      </c>
      <c r="O14" s="32"/>
      <c r="P14" s="32"/>
      <c r="Q14" s="32"/>
      <c r="R14" s="32"/>
      <c r="S14" s="32"/>
      <c r="T14" s="32"/>
      <c r="U14" s="32"/>
      <c r="V14" s="32"/>
    </row>
    <row r="15" spans="1:22" ht="15">
      <c r="A15" s="90"/>
      <c r="B15" s="30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</row>
    <row r="16" spans="1:22" ht="15">
      <c r="A16" s="91" t="s">
        <v>2</v>
      </c>
      <c r="B16" s="92"/>
      <c r="C16" s="27"/>
      <c r="D16" s="16">
        <f aca="true" t="shared" si="0" ref="D16:T16">SUM(D7:D15)</f>
        <v>0.0086</v>
      </c>
      <c r="E16" s="16">
        <f t="shared" si="0"/>
        <v>0.015</v>
      </c>
      <c r="F16" s="16">
        <f t="shared" si="0"/>
        <v>0.02</v>
      </c>
      <c r="G16" s="16">
        <f t="shared" si="0"/>
        <v>0.0625</v>
      </c>
      <c r="H16" s="16">
        <f t="shared" si="0"/>
        <v>0.0025</v>
      </c>
      <c r="I16" s="16">
        <f t="shared" si="0"/>
        <v>0.01</v>
      </c>
      <c r="J16" s="16">
        <v>0.04</v>
      </c>
      <c r="K16" s="16">
        <f t="shared" si="0"/>
        <v>0.051</v>
      </c>
      <c r="L16" s="16">
        <f t="shared" si="0"/>
        <v>0.0053</v>
      </c>
      <c r="M16" s="16">
        <f t="shared" si="0"/>
        <v>0.002</v>
      </c>
      <c r="N16" s="16">
        <f t="shared" si="0"/>
        <v>1</v>
      </c>
      <c r="O16" s="16">
        <f t="shared" si="0"/>
        <v>0</v>
      </c>
      <c r="P16" s="16">
        <f t="shared" si="0"/>
        <v>0.05</v>
      </c>
      <c r="Q16" s="16">
        <f t="shared" si="0"/>
        <v>0.07</v>
      </c>
      <c r="R16" s="16">
        <f t="shared" si="0"/>
        <v>0.0346</v>
      </c>
      <c r="S16" s="16">
        <f t="shared" si="0"/>
        <v>0.04</v>
      </c>
      <c r="T16" s="16">
        <f t="shared" si="0"/>
        <v>0.012</v>
      </c>
      <c r="U16" s="16"/>
      <c r="V16" s="16"/>
    </row>
    <row r="17" spans="1:22" ht="26.25" customHeight="1">
      <c r="A17" s="91" t="s">
        <v>3</v>
      </c>
      <c r="B17" s="92"/>
      <c r="C17" s="27"/>
      <c r="D17" s="16">
        <f>D16*G22</f>
        <v>0.0258</v>
      </c>
      <c r="E17" s="16">
        <f>E16*G22</f>
        <v>0.045</v>
      </c>
      <c r="F17" s="16">
        <f>F16*G22</f>
        <v>0.06</v>
      </c>
      <c r="G17" s="16">
        <f>G16*G22</f>
        <v>0.1875</v>
      </c>
      <c r="H17" s="16">
        <f>H16*G22</f>
        <v>0.0075</v>
      </c>
      <c r="I17" s="16">
        <f>I16*G22</f>
        <v>0.03</v>
      </c>
      <c r="J17" s="16">
        <f>J16*G22</f>
        <v>0.12</v>
      </c>
      <c r="K17" s="16">
        <f>K16*G22</f>
        <v>0.153</v>
      </c>
      <c r="L17" s="16">
        <f>L16*G22</f>
        <v>0.0159</v>
      </c>
      <c r="M17" s="16">
        <f>M16*G22</f>
        <v>0.006</v>
      </c>
      <c r="N17" s="16">
        <f>N16*G22</f>
        <v>3</v>
      </c>
      <c r="O17" s="16">
        <f>O16*G22</f>
        <v>0</v>
      </c>
      <c r="P17" s="16">
        <f>P16*G22</f>
        <v>0.15000000000000002</v>
      </c>
      <c r="Q17" s="16">
        <f>Q16*G22</f>
        <v>0.21000000000000002</v>
      </c>
      <c r="R17" s="16">
        <f>R16*G22</f>
        <v>0.1038</v>
      </c>
      <c r="S17" s="16">
        <f>S16*G22</f>
        <v>0.12</v>
      </c>
      <c r="T17" s="16">
        <f>T16*G22</f>
        <v>0.036000000000000004</v>
      </c>
      <c r="U17" s="16"/>
      <c r="V17" s="16"/>
    </row>
    <row r="18" spans="1:22" ht="15">
      <c r="A18" s="93" t="s">
        <v>25</v>
      </c>
      <c r="B18" s="94"/>
      <c r="C18" s="28"/>
      <c r="D18" s="16">
        <f>D19*D16</f>
        <v>1.032</v>
      </c>
      <c r="E18" s="16">
        <f aca="true" t="shared" si="1" ref="E18:T18">E19*E16</f>
        <v>1.3125</v>
      </c>
      <c r="F18" s="16">
        <f t="shared" si="1"/>
        <v>1</v>
      </c>
      <c r="G18" s="16">
        <f t="shared" si="1"/>
        <v>0</v>
      </c>
      <c r="H18" s="16">
        <f t="shared" si="1"/>
        <v>0.6125</v>
      </c>
      <c r="I18" s="16">
        <f t="shared" si="1"/>
        <v>1.915</v>
      </c>
      <c r="J18" s="16">
        <f>J19*J16</f>
        <v>9.4</v>
      </c>
      <c r="K18" s="16">
        <f t="shared" si="1"/>
        <v>2.8049999999999997</v>
      </c>
      <c r="L18" s="16">
        <f t="shared" si="1"/>
        <v>3.975</v>
      </c>
      <c r="M18" s="16">
        <f t="shared" si="1"/>
        <v>1</v>
      </c>
      <c r="N18" s="16">
        <f t="shared" si="1"/>
        <v>25</v>
      </c>
      <c r="O18" s="16">
        <f t="shared" si="1"/>
        <v>0</v>
      </c>
      <c r="P18" s="16">
        <f t="shared" si="1"/>
        <v>3.45</v>
      </c>
      <c r="Q18" s="16">
        <f t="shared" si="1"/>
        <v>13.3</v>
      </c>
      <c r="R18" s="16">
        <f t="shared" si="1"/>
        <v>0</v>
      </c>
      <c r="S18" s="16">
        <f t="shared" si="1"/>
        <v>0</v>
      </c>
      <c r="T18" s="16">
        <f t="shared" si="1"/>
        <v>0</v>
      </c>
      <c r="U18" s="16"/>
      <c r="V18" s="38">
        <f>SUM(D18:U18)</f>
        <v>64.802</v>
      </c>
    </row>
    <row r="19" spans="1:22" ht="15">
      <c r="A19" s="95" t="s">
        <v>4</v>
      </c>
      <c r="B19" s="96"/>
      <c r="C19" s="34"/>
      <c r="D19" s="32">
        <v>120</v>
      </c>
      <c r="E19" s="32">
        <v>87.5</v>
      </c>
      <c r="F19" s="32">
        <v>50</v>
      </c>
      <c r="G19" s="32"/>
      <c r="H19" s="32">
        <v>245</v>
      </c>
      <c r="I19" s="32">
        <v>191.5</v>
      </c>
      <c r="J19" s="32">
        <v>235</v>
      </c>
      <c r="K19" s="32">
        <v>55</v>
      </c>
      <c r="L19" s="32">
        <v>750</v>
      </c>
      <c r="M19" s="32">
        <v>500</v>
      </c>
      <c r="N19" s="32">
        <v>25</v>
      </c>
      <c r="O19" s="32"/>
      <c r="P19" s="32">
        <v>69</v>
      </c>
      <c r="Q19" s="32">
        <v>190</v>
      </c>
      <c r="R19" s="32">
        <v>0</v>
      </c>
      <c r="S19" s="32">
        <v>0</v>
      </c>
      <c r="T19" s="32">
        <v>0</v>
      </c>
      <c r="U19" s="32"/>
      <c r="V19" s="32"/>
    </row>
    <row r="20" spans="1:22" ht="15">
      <c r="A20" s="91" t="s">
        <v>5</v>
      </c>
      <c r="B20" s="92"/>
      <c r="C20" s="27"/>
      <c r="D20" s="16">
        <f>D17*D19</f>
        <v>3.096</v>
      </c>
      <c r="E20" s="16">
        <f aca="true" t="shared" si="2" ref="E20:T20">E17*E19</f>
        <v>3.9375</v>
      </c>
      <c r="F20" s="16">
        <f t="shared" si="2"/>
        <v>3</v>
      </c>
      <c r="G20" s="16">
        <f t="shared" si="2"/>
        <v>0</v>
      </c>
      <c r="H20" s="16">
        <f t="shared" si="2"/>
        <v>1.8375</v>
      </c>
      <c r="I20" s="16">
        <f t="shared" si="2"/>
        <v>5.745</v>
      </c>
      <c r="J20" s="16">
        <f>J17*J19</f>
        <v>28.2</v>
      </c>
      <c r="K20" s="16">
        <f t="shared" si="2"/>
        <v>8.415</v>
      </c>
      <c r="L20" s="16">
        <f t="shared" si="2"/>
        <v>11.925</v>
      </c>
      <c r="M20" s="16">
        <f t="shared" si="2"/>
        <v>3</v>
      </c>
      <c r="N20" s="16">
        <f t="shared" si="2"/>
        <v>75</v>
      </c>
      <c r="O20" s="16">
        <f t="shared" si="2"/>
        <v>0</v>
      </c>
      <c r="P20" s="16">
        <f t="shared" si="2"/>
        <v>10.350000000000001</v>
      </c>
      <c r="Q20" s="16">
        <f t="shared" si="2"/>
        <v>39.900000000000006</v>
      </c>
      <c r="R20" s="16">
        <f t="shared" si="2"/>
        <v>0</v>
      </c>
      <c r="S20" s="16">
        <f t="shared" si="2"/>
        <v>0</v>
      </c>
      <c r="T20" s="16">
        <f t="shared" si="2"/>
        <v>0</v>
      </c>
      <c r="U20" s="16"/>
      <c r="V20" s="38">
        <f>SUM(D20:U20)</f>
        <v>194.406</v>
      </c>
    </row>
    <row r="21" spans="1:22" ht="15">
      <c r="A21" s="17" t="s">
        <v>24</v>
      </c>
      <c r="B21" s="17"/>
      <c r="C21" s="17"/>
      <c r="D21" s="17"/>
      <c r="E21" s="20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2"/>
      <c r="Q21" s="22"/>
      <c r="R21" s="22"/>
      <c r="S21" s="22"/>
      <c r="T21" s="22"/>
      <c r="U21" s="22"/>
      <c r="V21" s="9"/>
    </row>
    <row r="22" spans="1:22" ht="15">
      <c r="A22" s="19" t="s">
        <v>34</v>
      </c>
      <c r="B22" s="19"/>
      <c r="C22" s="19"/>
      <c r="D22" s="19"/>
      <c r="E22" s="19"/>
      <c r="F22" s="19"/>
      <c r="G22" s="19">
        <v>3</v>
      </c>
      <c r="H22" s="19" t="s">
        <v>35</v>
      </c>
      <c r="I22" s="19"/>
      <c r="J22" s="19"/>
      <c r="K22">
        <f>V20</f>
        <v>194.406</v>
      </c>
      <c r="L22" s="19"/>
      <c r="M22" s="19"/>
      <c r="N22" s="19"/>
      <c r="O22" s="19"/>
      <c r="P22" s="19"/>
      <c r="Q22" s="18"/>
      <c r="R22" s="18"/>
      <c r="S22" s="18"/>
      <c r="T22" s="18"/>
      <c r="U22" s="18"/>
      <c r="V22" s="9"/>
    </row>
    <row r="23" spans="1:22" ht="15">
      <c r="A23" s="87" t="s">
        <v>7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18"/>
      <c r="N23" s="18"/>
      <c r="O23" s="18"/>
      <c r="P23" s="18"/>
      <c r="Q23" s="18"/>
      <c r="R23" s="18"/>
      <c r="S23" s="18"/>
      <c r="T23" s="18"/>
      <c r="U23" s="18"/>
      <c r="V23" s="9"/>
    </row>
    <row r="24" spans="7:8" ht="15">
      <c r="G24" s="2"/>
      <c r="H24" s="2"/>
    </row>
  </sheetData>
  <sheetProtection/>
  <mergeCells count="11">
    <mergeCell ref="A16:B16"/>
    <mergeCell ref="A17:B17"/>
    <mergeCell ref="A18:B18"/>
    <mergeCell ref="A19:B19"/>
    <mergeCell ref="A20:B20"/>
    <mergeCell ref="A23:L23"/>
    <mergeCell ref="D4:T4"/>
    <mergeCell ref="A5:B5"/>
    <mergeCell ref="A6:B6"/>
    <mergeCell ref="D6:V6"/>
    <mergeCell ref="A7:A15"/>
  </mergeCells>
  <printOptions/>
  <pageMargins left="0.25" right="0.25" top="0.5833333333333334" bottom="0.010416666666666666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4"/>
  <sheetViews>
    <sheetView view="pageLayout" zoomScale="91" zoomScalePageLayoutView="91" workbookViewId="0" topLeftCell="A1">
      <selection activeCell="M28" sqref="M27:M28"/>
    </sheetView>
  </sheetViews>
  <sheetFormatPr defaultColWidth="9.140625" defaultRowHeight="15"/>
  <cols>
    <col min="1" max="1" width="5.00390625" style="0" customWidth="1"/>
    <col min="2" max="2" width="24.57421875" style="0" customWidth="1"/>
    <col min="3" max="4" width="6.00390625" style="0" customWidth="1"/>
    <col min="5" max="6" width="6.28125" style="0" customWidth="1"/>
    <col min="7" max="7" width="5.140625" style="0" customWidth="1"/>
    <col min="8" max="8" width="6.57421875" style="0" customWidth="1"/>
    <col min="9" max="9" width="6.00390625" style="0" customWidth="1"/>
    <col min="10" max="10" width="5.8515625" style="0" customWidth="1"/>
    <col min="11" max="11" width="6.421875" style="0" customWidth="1"/>
    <col min="12" max="13" width="5.7109375" style="0" customWidth="1"/>
    <col min="14" max="14" width="5.8515625" style="0" customWidth="1"/>
    <col min="15" max="16" width="6.421875" style="0" customWidth="1"/>
    <col min="17" max="17" width="4.8515625" style="0" customWidth="1"/>
    <col min="18" max="18" width="7.421875" style="0" customWidth="1"/>
  </cols>
  <sheetData>
    <row r="1" spans="1:19" ht="15">
      <c r="A1" s="3" t="s">
        <v>16</v>
      </c>
      <c r="B1" s="3"/>
      <c r="C1" s="3"/>
      <c r="K1" t="s">
        <v>17</v>
      </c>
      <c r="Q1" s="2"/>
      <c r="R1" s="2"/>
      <c r="S1" s="2"/>
    </row>
    <row r="2" spans="1:19" ht="15">
      <c r="A2" s="3" t="s">
        <v>115</v>
      </c>
      <c r="B2" s="3"/>
      <c r="C2" s="3"/>
      <c r="K2" t="s">
        <v>29</v>
      </c>
      <c r="Q2" s="9"/>
      <c r="R2" s="9"/>
      <c r="S2" s="2"/>
    </row>
    <row r="3" spans="1:19" ht="15">
      <c r="A3" s="3" t="s">
        <v>47</v>
      </c>
      <c r="B3" s="80" t="s">
        <v>209</v>
      </c>
      <c r="C3" s="3"/>
      <c r="K3" t="s">
        <v>31</v>
      </c>
      <c r="Q3" s="2"/>
      <c r="R3" s="2"/>
      <c r="S3" s="2"/>
    </row>
    <row r="4" spans="1:19" ht="15">
      <c r="A4" s="3"/>
      <c r="B4" s="57"/>
      <c r="C4" s="57"/>
      <c r="D4" s="108" t="s">
        <v>216</v>
      </c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S4" s="2"/>
    </row>
    <row r="5" spans="1:19" ht="60.75">
      <c r="A5" s="99" t="s">
        <v>44</v>
      </c>
      <c r="B5" s="100"/>
      <c r="C5" s="68" t="s">
        <v>37</v>
      </c>
      <c r="D5" s="68" t="s">
        <v>56</v>
      </c>
      <c r="E5" s="69" t="s">
        <v>60</v>
      </c>
      <c r="F5" s="69" t="s">
        <v>88</v>
      </c>
      <c r="G5" s="69" t="s">
        <v>91</v>
      </c>
      <c r="H5" s="69" t="s">
        <v>33</v>
      </c>
      <c r="I5" s="69" t="s">
        <v>27</v>
      </c>
      <c r="J5" s="69" t="s">
        <v>123</v>
      </c>
      <c r="K5" s="69" t="s">
        <v>117</v>
      </c>
      <c r="L5" s="69" t="s">
        <v>45</v>
      </c>
      <c r="M5" s="69" t="s">
        <v>200</v>
      </c>
      <c r="N5" s="69" t="s">
        <v>64</v>
      </c>
      <c r="O5" s="69" t="s">
        <v>65</v>
      </c>
      <c r="P5" s="69" t="s">
        <v>59</v>
      </c>
      <c r="Q5" s="69" t="s">
        <v>66</v>
      </c>
      <c r="R5" s="69" t="s">
        <v>67</v>
      </c>
      <c r="S5" s="69" t="s">
        <v>6</v>
      </c>
    </row>
    <row r="6" spans="1:19" ht="15">
      <c r="A6" s="101"/>
      <c r="B6" s="102"/>
      <c r="C6" s="26"/>
      <c r="D6" s="103" t="s">
        <v>1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5"/>
    </row>
    <row r="7" spans="1:19" ht="25.5">
      <c r="A7" s="88" t="s">
        <v>61</v>
      </c>
      <c r="B7" s="48" t="s">
        <v>142</v>
      </c>
      <c r="C7" s="31">
        <v>0.06</v>
      </c>
      <c r="D7" s="32">
        <v>0.005</v>
      </c>
      <c r="E7" s="66"/>
      <c r="F7" s="32"/>
      <c r="G7" s="32"/>
      <c r="H7" s="32"/>
      <c r="I7" s="32">
        <v>0.002</v>
      </c>
      <c r="J7" s="33"/>
      <c r="K7" s="32"/>
      <c r="L7" s="32"/>
      <c r="M7" s="32"/>
      <c r="N7" s="32"/>
      <c r="O7" s="32"/>
      <c r="P7" s="32"/>
      <c r="Q7" s="32"/>
      <c r="R7" s="32">
        <v>0.07</v>
      </c>
      <c r="S7" s="32"/>
    </row>
    <row r="8" spans="1:19" ht="26.25" thickBot="1">
      <c r="A8" s="89"/>
      <c r="B8" s="29" t="s">
        <v>140</v>
      </c>
      <c r="C8" s="31">
        <v>0.25</v>
      </c>
      <c r="D8" s="32">
        <v>0.005</v>
      </c>
      <c r="E8" s="32"/>
      <c r="F8" s="66"/>
      <c r="G8" s="32"/>
      <c r="H8" s="32"/>
      <c r="I8" s="32">
        <v>0.004</v>
      </c>
      <c r="J8" s="32">
        <v>0.0202</v>
      </c>
      <c r="K8" s="32"/>
      <c r="L8" s="32"/>
      <c r="M8" s="32"/>
      <c r="N8" s="32"/>
      <c r="O8" s="32">
        <v>0.0667</v>
      </c>
      <c r="P8" s="32">
        <v>0.012</v>
      </c>
      <c r="Q8" s="32">
        <v>0.125</v>
      </c>
      <c r="R8" s="32"/>
      <c r="S8" s="32"/>
    </row>
    <row r="9" spans="1:19" ht="15.75" thickBot="1">
      <c r="A9" s="89"/>
      <c r="B9" s="29" t="s">
        <v>141</v>
      </c>
      <c r="C9" s="31">
        <v>0.15</v>
      </c>
      <c r="D9" s="32"/>
      <c r="E9" s="32">
        <v>0.0135</v>
      </c>
      <c r="F9" s="32">
        <v>0.0639</v>
      </c>
      <c r="G9" s="32"/>
      <c r="H9" s="32">
        <v>0.0069</v>
      </c>
      <c r="I9" s="32">
        <v>0.002</v>
      </c>
      <c r="J9" s="32"/>
      <c r="K9" s="32"/>
      <c r="L9" s="32">
        <v>0.0068</v>
      </c>
      <c r="M9" s="32"/>
      <c r="N9" s="32"/>
      <c r="O9" s="32">
        <v>0.064</v>
      </c>
      <c r="P9" s="32">
        <v>0.0154</v>
      </c>
      <c r="Q9" s="32">
        <v>0.0345</v>
      </c>
      <c r="R9" s="32"/>
      <c r="S9" s="32"/>
    </row>
    <row r="10" spans="1:19" ht="15.75" thickBot="1">
      <c r="A10" s="89"/>
      <c r="B10" s="29" t="s">
        <v>143</v>
      </c>
      <c r="C10" s="31">
        <v>0.07</v>
      </c>
      <c r="D10" s="32"/>
      <c r="E10" s="32"/>
      <c r="F10" s="32"/>
      <c r="G10" s="32">
        <v>0.07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89"/>
      <c r="B11" s="29" t="s">
        <v>213</v>
      </c>
      <c r="C11" s="31">
        <v>0.13</v>
      </c>
      <c r="D11" s="32"/>
      <c r="E11" s="32"/>
      <c r="F11" s="32"/>
      <c r="G11" s="32"/>
      <c r="H11" s="32"/>
      <c r="I11" s="32"/>
      <c r="J11" s="32"/>
      <c r="K11" s="32"/>
      <c r="L11" s="32"/>
      <c r="M11" s="32">
        <v>0.13</v>
      </c>
      <c r="N11" s="32"/>
      <c r="O11" s="32"/>
      <c r="P11" s="32"/>
      <c r="Q11" s="32"/>
      <c r="R11" s="32"/>
      <c r="S11" s="32"/>
    </row>
    <row r="12" spans="1:19" ht="15.75" thickBot="1">
      <c r="A12" s="89"/>
      <c r="B12" s="29" t="s">
        <v>64</v>
      </c>
      <c r="C12" s="31">
        <v>0.05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>
        <v>0.05</v>
      </c>
      <c r="O12" s="32"/>
      <c r="P12" s="32"/>
      <c r="Q12" s="32"/>
      <c r="R12" s="32"/>
      <c r="S12" s="32"/>
    </row>
    <row r="13" spans="1:19" ht="15">
      <c r="A13" s="89"/>
      <c r="B13" s="30" t="s">
        <v>214</v>
      </c>
      <c r="C13" s="31">
        <v>0.2</v>
      </c>
      <c r="D13" s="32"/>
      <c r="E13" s="32"/>
      <c r="F13" s="32"/>
      <c r="G13" s="32"/>
      <c r="H13" s="32"/>
      <c r="I13" s="32"/>
      <c r="J13" s="32"/>
      <c r="K13" s="32"/>
      <c r="L13" s="32">
        <v>0.02</v>
      </c>
      <c r="M13" s="32"/>
      <c r="N13" s="32"/>
      <c r="O13" s="32"/>
      <c r="P13" s="32"/>
      <c r="Q13" s="32"/>
      <c r="R13" s="32"/>
      <c r="S13" s="32"/>
    </row>
    <row r="14" spans="1:19" ht="15">
      <c r="A14" s="89"/>
      <c r="B14" s="30" t="s">
        <v>117</v>
      </c>
      <c r="C14" s="31">
        <v>0.04</v>
      </c>
      <c r="D14" s="32"/>
      <c r="E14" s="32"/>
      <c r="F14" s="32"/>
      <c r="G14" s="32"/>
      <c r="H14" s="32"/>
      <c r="I14" s="32"/>
      <c r="J14" s="32"/>
      <c r="K14" s="32">
        <v>0.04</v>
      </c>
      <c r="L14" s="32"/>
      <c r="M14" s="32"/>
      <c r="N14" s="32"/>
      <c r="O14" s="32"/>
      <c r="P14" s="32"/>
      <c r="Q14" s="32"/>
      <c r="R14" s="32"/>
      <c r="S14" s="32"/>
    </row>
    <row r="15" spans="1:19" ht="15">
      <c r="A15" s="90"/>
      <c r="B15" s="30"/>
      <c r="C15" s="31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">
      <c r="A16" s="91" t="s">
        <v>2</v>
      </c>
      <c r="B16" s="92"/>
      <c r="C16" s="27"/>
      <c r="D16" s="16">
        <f aca="true" t="shared" si="0" ref="D16:R16">SUM(D7:D15)</f>
        <v>0.01</v>
      </c>
      <c r="E16" s="16">
        <f t="shared" si="0"/>
        <v>0.0135</v>
      </c>
      <c r="F16" s="16">
        <f t="shared" si="0"/>
        <v>0.0639</v>
      </c>
      <c r="G16" s="16">
        <f t="shared" si="0"/>
        <v>0.07</v>
      </c>
      <c r="H16" s="16">
        <f t="shared" si="0"/>
        <v>0.0069</v>
      </c>
      <c r="I16" s="16">
        <v>0.008</v>
      </c>
      <c r="J16" s="16">
        <f t="shared" si="0"/>
        <v>0.0202</v>
      </c>
      <c r="K16" s="16">
        <f t="shared" si="0"/>
        <v>0.04</v>
      </c>
      <c r="L16" s="16">
        <f t="shared" si="0"/>
        <v>0.0268</v>
      </c>
      <c r="M16" s="16">
        <f t="shared" si="0"/>
        <v>0.13</v>
      </c>
      <c r="N16" s="16">
        <f t="shared" si="0"/>
        <v>0.05</v>
      </c>
      <c r="O16" s="16">
        <f t="shared" si="0"/>
        <v>0.13069999999999998</v>
      </c>
      <c r="P16" s="16">
        <f t="shared" si="0"/>
        <v>0.0274</v>
      </c>
      <c r="Q16" s="16">
        <f t="shared" si="0"/>
        <v>0.1595</v>
      </c>
      <c r="R16" s="16">
        <f t="shared" si="0"/>
        <v>0.07</v>
      </c>
      <c r="S16" s="16"/>
    </row>
    <row r="17" spans="1:19" ht="26.25" customHeight="1">
      <c r="A17" s="91" t="s">
        <v>3</v>
      </c>
      <c r="B17" s="92"/>
      <c r="C17" s="27"/>
      <c r="D17" s="16">
        <f>D16*$G$22</f>
        <v>0.03</v>
      </c>
      <c r="E17" s="16">
        <f>E16*G22</f>
        <v>0.0405</v>
      </c>
      <c r="F17" s="16">
        <f>F16*G22</f>
        <v>0.19169999999999998</v>
      </c>
      <c r="G17" s="16">
        <f>G16*G22</f>
        <v>0.21000000000000002</v>
      </c>
      <c r="H17" s="16">
        <f>H16*G22</f>
        <v>0.0207</v>
      </c>
      <c r="I17" s="16">
        <f>I16*G22</f>
        <v>0.024</v>
      </c>
      <c r="J17" s="16">
        <f>J16*G22</f>
        <v>0.0606</v>
      </c>
      <c r="K17" s="16">
        <f>K16*G22</f>
        <v>0.12</v>
      </c>
      <c r="L17" s="16">
        <f>L16*G22</f>
        <v>0.0804</v>
      </c>
      <c r="M17" s="16">
        <f>M16*G22</f>
        <v>0.39</v>
      </c>
      <c r="N17" s="16">
        <f>N16*G22</f>
        <v>0.15000000000000002</v>
      </c>
      <c r="O17" s="16">
        <f>O16*G22</f>
        <v>0.39209999999999995</v>
      </c>
      <c r="P17" s="16">
        <f>P16*G22</f>
        <v>0.0822</v>
      </c>
      <c r="Q17" s="16">
        <f>Q16*G22</f>
        <v>0.47850000000000004</v>
      </c>
      <c r="R17" s="16">
        <f>R16*G22</f>
        <v>0.21000000000000002</v>
      </c>
      <c r="S17" s="16"/>
    </row>
    <row r="18" spans="1:19" ht="15">
      <c r="A18" s="93" t="s">
        <v>25</v>
      </c>
      <c r="B18" s="94"/>
      <c r="C18" s="28"/>
      <c r="D18" s="16">
        <f>D19*D16</f>
        <v>1.2</v>
      </c>
      <c r="E18" s="16">
        <f aca="true" t="shared" si="1" ref="E18:R18">E19*E16</f>
        <v>3.3075</v>
      </c>
      <c r="F18" s="16">
        <f t="shared" si="1"/>
        <v>0</v>
      </c>
      <c r="G18" s="16">
        <f t="shared" si="1"/>
        <v>15.750000000000002</v>
      </c>
      <c r="H18" s="16">
        <f t="shared" si="1"/>
        <v>5.175</v>
      </c>
      <c r="I18" s="16">
        <f>I16*I19</f>
        <v>0.2</v>
      </c>
      <c r="J18" s="16">
        <f t="shared" si="1"/>
        <v>1.1514</v>
      </c>
      <c r="K18" s="16">
        <f t="shared" si="1"/>
        <v>9.4</v>
      </c>
      <c r="L18" s="16">
        <f t="shared" si="1"/>
        <v>1.34</v>
      </c>
      <c r="M18" s="16">
        <f t="shared" si="1"/>
        <v>25.35</v>
      </c>
      <c r="N18" s="16">
        <f t="shared" si="1"/>
        <v>3.45</v>
      </c>
      <c r="O18" s="16">
        <f t="shared" si="1"/>
        <v>0</v>
      </c>
      <c r="P18" s="16">
        <f t="shared" si="1"/>
        <v>0</v>
      </c>
      <c r="Q18" s="16">
        <f t="shared" si="1"/>
        <v>0</v>
      </c>
      <c r="R18" s="16">
        <f t="shared" si="1"/>
        <v>0</v>
      </c>
      <c r="S18" s="38">
        <f>SUM(D18:R18)</f>
        <v>66.32390000000001</v>
      </c>
    </row>
    <row r="19" spans="1:19" ht="15">
      <c r="A19" s="95" t="s">
        <v>4</v>
      </c>
      <c r="B19" s="96"/>
      <c r="C19" s="34"/>
      <c r="D19" s="32">
        <v>120</v>
      </c>
      <c r="E19" s="32">
        <v>245</v>
      </c>
      <c r="F19" s="32"/>
      <c r="G19" s="32">
        <v>225</v>
      </c>
      <c r="H19" s="32">
        <v>750</v>
      </c>
      <c r="I19" s="32">
        <v>25</v>
      </c>
      <c r="J19" s="32">
        <v>57</v>
      </c>
      <c r="K19" s="32">
        <v>235</v>
      </c>
      <c r="L19" s="32">
        <v>50</v>
      </c>
      <c r="M19" s="32">
        <v>195</v>
      </c>
      <c r="N19" s="32">
        <v>69</v>
      </c>
      <c r="O19" s="32">
        <v>0</v>
      </c>
      <c r="P19" s="32">
        <v>0</v>
      </c>
      <c r="Q19" s="32">
        <v>0</v>
      </c>
      <c r="R19" s="32">
        <v>0</v>
      </c>
      <c r="S19" s="32"/>
    </row>
    <row r="20" spans="1:19" ht="15">
      <c r="A20" s="91" t="s">
        <v>5</v>
      </c>
      <c r="B20" s="92"/>
      <c r="C20" s="27"/>
      <c r="D20" s="16">
        <f>D17*D19</f>
        <v>3.5999999999999996</v>
      </c>
      <c r="E20" s="16">
        <f aca="true" t="shared" si="2" ref="E20:Q20">E17*E19</f>
        <v>9.9225</v>
      </c>
      <c r="F20" s="16">
        <f t="shared" si="2"/>
        <v>0</v>
      </c>
      <c r="G20" s="16">
        <f t="shared" si="2"/>
        <v>47.25000000000001</v>
      </c>
      <c r="H20" s="16">
        <f>H17*H19</f>
        <v>15.525</v>
      </c>
      <c r="I20" s="16">
        <f>I17*I19</f>
        <v>0.6</v>
      </c>
      <c r="J20" s="16">
        <f>J17*J19</f>
        <v>3.4542</v>
      </c>
      <c r="K20" s="16">
        <f>K17*K19</f>
        <v>28.2</v>
      </c>
      <c r="L20" s="16">
        <f t="shared" si="2"/>
        <v>4.02</v>
      </c>
      <c r="M20" s="16">
        <f t="shared" si="2"/>
        <v>76.05</v>
      </c>
      <c r="N20" s="16">
        <f t="shared" si="2"/>
        <v>10.350000000000001</v>
      </c>
      <c r="O20" s="16">
        <f t="shared" si="2"/>
        <v>0</v>
      </c>
      <c r="P20" s="16">
        <f t="shared" si="2"/>
        <v>0</v>
      </c>
      <c r="Q20" s="16">
        <f t="shared" si="2"/>
        <v>0</v>
      </c>
      <c r="R20" s="16">
        <f>PRODUCT(R17,R19)</f>
        <v>0</v>
      </c>
      <c r="S20">
        <f>SUM(D20:R20)</f>
        <v>198.9717</v>
      </c>
    </row>
    <row r="21" spans="1:19" ht="15">
      <c r="A21" s="17" t="s">
        <v>24</v>
      </c>
      <c r="B21" s="17"/>
      <c r="C21" s="17"/>
      <c r="D21" s="17"/>
      <c r="E21" s="20"/>
      <c r="F21" s="17"/>
      <c r="G21" s="17"/>
      <c r="H21" s="17"/>
      <c r="I21" s="17"/>
      <c r="J21" s="17"/>
      <c r="K21" s="17"/>
      <c r="L21" s="17"/>
      <c r="M21" s="22"/>
      <c r="N21" s="22"/>
      <c r="O21" s="22"/>
      <c r="P21" s="22"/>
      <c r="Q21" s="22"/>
      <c r="R21" s="22"/>
      <c r="S21" s="9"/>
    </row>
    <row r="22" spans="1:19" ht="15">
      <c r="A22" s="19" t="s">
        <v>34</v>
      </c>
      <c r="B22" s="19"/>
      <c r="C22" s="19"/>
      <c r="D22" s="19"/>
      <c r="E22" s="19"/>
      <c r="F22" s="19"/>
      <c r="G22" s="19">
        <v>3</v>
      </c>
      <c r="H22" s="19" t="s">
        <v>35</v>
      </c>
      <c r="I22" s="19"/>
      <c r="J22" s="19"/>
      <c r="K22" s="25">
        <f>S20</f>
        <v>198.9717</v>
      </c>
      <c r="L22" s="19"/>
      <c r="M22" s="19"/>
      <c r="N22" s="18"/>
      <c r="O22" s="18"/>
      <c r="P22" s="18"/>
      <c r="Q22" s="18"/>
      <c r="R22" s="18"/>
      <c r="S22" s="9"/>
    </row>
    <row r="23" spans="1:19" ht="15">
      <c r="A23" s="87" t="s">
        <v>7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18"/>
      <c r="N23" s="18"/>
      <c r="O23" s="18"/>
      <c r="P23" s="18"/>
      <c r="Q23" s="18"/>
      <c r="R23" s="18"/>
      <c r="S23" s="9"/>
    </row>
    <row r="24" spans="7:9" ht="15">
      <c r="G24" s="2"/>
      <c r="H24" s="2"/>
      <c r="I24" s="2"/>
    </row>
  </sheetData>
  <sheetProtection/>
  <mergeCells count="11">
    <mergeCell ref="A16:B16"/>
    <mergeCell ref="A17:B17"/>
    <mergeCell ref="A18:B18"/>
    <mergeCell ref="A19:B19"/>
    <mergeCell ref="A20:B20"/>
    <mergeCell ref="A23:L23"/>
    <mergeCell ref="D4:Q4"/>
    <mergeCell ref="A5:B5"/>
    <mergeCell ref="A6:B6"/>
    <mergeCell ref="D6:S6"/>
    <mergeCell ref="A7:A15"/>
  </mergeCells>
  <printOptions/>
  <pageMargins left="0.25" right="0.25" top="0.6410256410256411" bottom="0.010416666666666666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Славкино</dc:creator>
  <cp:keywords/>
  <dc:description/>
  <cp:lastModifiedBy>Пользователь Windows</cp:lastModifiedBy>
  <cp:lastPrinted>2023-02-08T11:28:04Z</cp:lastPrinted>
  <dcterms:created xsi:type="dcterms:W3CDTF">2017-10-24T06:21:06Z</dcterms:created>
  <dcterms:modified xsi:type="dcterms:W3CDTF">2023-02-21T06:38:10Z</dcterms:modified>
  <cp:category/>
  <cp:version/>
  <cp:contentType/>
  <cp:contentStatus/>
</cp:coreProperties>
</file>